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ramos\Desktop\Comunicação\Site DRCN\Ficheiros p site\2019\"/>
    </mc:Choice>
  </mc:AlternateContent>
  <bookViews>
    <workbookView xWindow="0" yWindow="0" windowWidth="28800" windowHeight="12435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10" i="72" s="1"/>
  <c r="X8" i="32"/>
  <c r="S8" i="71" s="1"/>
  <c r="Y8" i="32"/>
  <c r="X9" i="32"/>
  <c r="Y9" i="32"/>
  <c r="Z9" i="32" s="1"/>
  <c r="Y12" i="72" s="1"/>
  <c r="X10" i="32"/>
  <c r="Y10" i="63" s="1"/>
  <c r="Y10" i="32"/>
  <c r="X11" i="32"/>
  <c r="W14" i="72" s="1"/>
  <c r="Y11" i="32"/>
  <c r="X12" i="32"/>
  <c r="Y12" i="63" s="1"/>
  <c r="Y12" i="32"/>
  <c r="X13" i="32"/>
  <c r="Y13" i="32"/>
  <c r="X14" i="32"/>
  <c r="Z14" i="32" s="1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D5" i="75" s="1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X5" i="63" s="1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B12" i="61" s="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13" i="71"/>
  <c r="R18" i="71"/>
  <c r="R35" i="71"/>
  <c r="V43" i="72"/>
  <c r="N14" i="73"/>
  <c r="H21" i="74"/>
  <c r="H25" i="74"/>
  <c r="H29" i="74"/>
  <c r="H33" i="74"/>
  <c r="H37" i="74"/>
  <c r="H41" i="74"/>
  <c r="H45" i="74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Y24" i="72"/>
  <c r="U21" i="71"/>
  <c r="AA21" i="63"/>
  <c r="Y21" i="62"/>
  <c r="AE21" i="61"/>
  <c r="U11" i="7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7" i="62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S10" i="71"/>
  <c r="W11" i="72"/>
  <c r="AC8" i="61"/>
  <c r="W10" i="72"/>
  <c r="S7" i="71"/>
  <c r="Y7" i="63"/>
  <c r="W7" i="62"/>
  <c r="AC7" i="61"/>
  <c r="W8" i="72"/>
  <c r="Y5" i="63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0" i="6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S21" i="71"/>
  <c r="Y21" i="63"/>
  <c r="W21" i="62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W15" i="72"/>
  <c r="AC12" i="61"/>
  <c r="W11" i="62"/>
  <c r="W12" i="72"/>
  <c r="S9" i="71"/>
  <c r="Y9" i="63"/>
  <c r="W9" i="62"/>
  <c r="AC9" i="6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21" i="71"/>
  <c r="R45" i="71"/>
  <c r="R46" i="71"/>
  <c r="X13" i="63"/>
  <c r="X36" i="63"/>
  <c r="V23" i="62"/>
  <c r="AB24" i="61"/>
  <c r="Y19" i="62"/>
  <c r="T51" i="72"/>
  <c r="V11" i="72"/>
  <c r="V19" i="72"/>
  <c r="V26" i="72"/>
  <c r="V34" i="72"/>
  <c r="V45" i="72"/>
  <c r="N10" i="73" l="1"/>
  <c r="Q48" i="71"/>
  <c r="P48" i="71"/>
  <c r="R7" i="71"/>
  <c r="R5" i="71"/>
  <c r="N10" i="70"/>
  <c r="X48" i="67"/>
  <c r="I48" i="64"/>
  <c r="Y14" i="63"/>
  <c r="S12" i="71"/>
  <c r="S11" i="71"/>
  <c r="AC11" i="61"/>
  <c r="Y11" i="63"/>
  <c r="AE11" i="61"/>
  <c r="Y11" i="62"/>
  <c r="AC10" i="61"/>
  <c r="W13" i="72"/>
  <c r="W8" i="62"/>
  <c r="U7" i="71"/>
  <c r="T7" i="71"/>
  <c r="AD7" i="61"/>
  <c r="Z7" i="63"/>
  <c r="W5" i="62"/>
  <c r="S5" i="71"/>
  <c r="Y5" i="6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A10" i="63" s="1"/>
  <c r="X13" i="72"/>
  <c r="AD10" i="61"/>
  <c r="Z10" i="63"/>
  <c r="Z8" i="32"/>
  <c r="AA8" i="63" s="1"/>
  <c r="Z8" i="63"/>
  <c r="X11" i="72"/>
  <c r="AD8" i="61"/>
  <c r="Z6" i="32"/>
  <c r="T6" i="71"/>
  <c r="Y48" i="32"/>
  <c r="Z48" i="32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" i="63"/>
  <c r="N27" i="70"/>
  <c r="L48" i="70"/>
  <c r="N48" i="70" s="1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Y17" i="72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H48" i="74" l="1"/>
  <c r="N48" i="73"/>
  <c r="R48" i="71"/>
  <c r="X48" i="63"/>
  <c r="AE10" i="61"/>
  <c r="W49" i="63"/>
  <c r="T52" i="72"/>
  <c r="B30" i="77"/>
  <c r="AE8" i="61"/>
  <c r="Z49" i="61"/>
  <c r="P49" i="71"/>
  <c r="T49" i="62"/>
  <c r="Q49" i="71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<sst xmlns="http://schemas.openxmlformats.org/spreadsheetml/2006/main" count="2359" uniqueCount="558">
  <si>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</si>
  <si>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</si>
  <si>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</si>
  <si>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</si>
  <si>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</si>
  <si>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</si>
  <si>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</si>
  <si>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</si>
  <si>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</si>
  <si>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</si>
  <si>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</si>
  <si>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</si>
  <si>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</si>
  <si>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</si>
  <si>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</si>
  <si>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</si>
  <si>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</si>
  <si>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</si>
  <si>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</si>
  <si>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</si>
  <si>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</si>
  <si>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</si>
  <si>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</si>
  <si>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</si>
  <si>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</si>
  <si>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</si>
  <si>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</si>
  <si>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</si>
  <si>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</si>
  <si>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</si>
  <si>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</si>
  <si>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</si>
  <si>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</si>
  <si>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</si>
  <si>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</si>
  <si>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</si>
  <si>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</si>
  <si>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</si>
  <si>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</si>
  <si>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</si>
  <si>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</si>
  <si>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</si>
  <si>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</si>
  <si>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</si>
  <si>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</si>
  <si>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</si>
  <si>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</si>
  <si>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</si>
  <si>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</si>
  <si>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</si>
  <si>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</si>
  <si>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</si>
  <si>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</si>
  <si>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</si>
  <si>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</si>
  <si>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</si>
  <si>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</si>
  <si>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</si>
  <si>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</si>
  <si>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</si>
  <si>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</si>
  <si>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</si>
  <si>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</si>
  <si>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</si>
  <si>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</si>
  <si>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</si>
  <si>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</si>
  <si>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</si>
  <si>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</si>
  <si>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</si>
  <si>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</si>
  <si>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</si>
  <si>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</si>
  <si>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</si>
  <si>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</si>
  <si>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</si>
  <si>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</si>
  <si>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</si>
  <si>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</si>
  <si>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</si>
  <si>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</si>
  <si>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</si>
  <si>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</si>
  <si>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</si>
  <si>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</si>
  <si>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</si>
  <si>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</si>
  <si>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</si>
  <si>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</si>
  <si>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</si>
  <si>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</si>
  <si>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</si>
  <si>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</si>
  <si>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</si>
  <si>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</si>
  <si>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</si>
  <si>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</si>
  <si>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</si>
  <si>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</si>
  <si>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</si>
  <si>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</si>
  <si>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</si>
  <si>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</si>
  <si>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</si>
  <si>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</si>
  <si>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</si>
  <si>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</si>
  <si>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</si>
  <si>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</si>
  <si>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</si>
  <si>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</si>
  <si>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</si>
  <si>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</si>
  <si>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</si>
  <si>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</si>
  <si>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</si>
  <si>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</si>
  <si>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</si>
  <si>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</si>
  <si>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</si>
  <si>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</si>
  <si>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</si>
  <si>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</si>
  <si>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</si>
  <si>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</si>
  <si>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</si>
  <si>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</si>
  <si>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</si>
  <si>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</si>
  <si>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</si>
  <si>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</si>
  <si>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</si>
  <si>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</si>
  <si>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</si>
  <si>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</si>
  <si>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</si>
  <si>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</si>
  <si>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</si>
  <si>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</si>
  <si>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</si>
  <si>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</si>
  <si>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</si>
  <si>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</si>
  <si>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</si>
  <si>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</si>
  <si>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</si>
  <si>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</si>
  <si>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</si>
  <si>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</si>
  <si>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</si>
  <si>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</si>
  <si>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</si>
  <si>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</si>
  <si>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</si>
  <si>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</si>
  <si>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</si>
  <si>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</si>
  <si>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</si>
  <si>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</si>
  <si>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</si>
  <si>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</si>
  <si>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</si>
  <si>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</si>
  <si>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</si>
  <si>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</si>
  <si>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</si>
  <si>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</si>
  <si>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</si>
  <si>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</si>
  <si>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</si>
  <si>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</si>
  <si>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</si>
  <si>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</si>
  <si>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</si>
  <si>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</si>
  <si>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</si>
  <si>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</si>
  <si>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</si>
  <si>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</si>
  <si>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</si>
  <si>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</si>
  <si>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</si>
  <si>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</si>
  <si>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</si>
  <si>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</si>
  <si>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</si>
  <si>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</si>
  <si>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</si>
  <si>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</si>
  <si>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</si>
  <si>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</si>
  <si>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</si>
  <si>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</si>
  <si>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</si>
  <si>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</si>
  <si>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</si>
  <si>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</si>
  <si>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</si>
  <si>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</si>
  <si>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</si>
  <si>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</si>
  <si>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</si>
  <si>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</si>
  <si>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</si>
  <si>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</si>
  <si>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</si>
  <si>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</si>
  <si>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</si>
  <si>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</si>
  <si>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</si>
  <si>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</si>
  <si>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</si>
  <si>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</si>
  <si>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</si>
  <si>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</si>
  <si>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</si>
  <si>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</si>
  <si>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</si>
  <si>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</si>
  <si>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</si>
  <si>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</si>
  <si>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</si>
  <si>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</si>
  <si>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</si>
  <si>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</si>
  <si>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</si>
  <si>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</si>
  <si>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</si>
  <si>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</si>
  <si>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</si>
  <si>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</si>
  <si>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</si>
  <si>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</si>
  <si>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</si>
  <si>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</si>
  <si>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</si>
  <si>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</si>
  <si>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</si>
  <si>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</si>
  <si>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</si>
  <si>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</si>
  <si>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</si>
  <si>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</si>
  <si>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</si>
  <si>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</si>
  <si>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</si>
  <si>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</si>
  <si>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</si>
  <si>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</si>
  <si>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</si>
  <si>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</si>
  <si>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</si>
  <si>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</si>
  <si>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</si>
  <si>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</si>
  <si>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</si>
  <si>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</si>
  <si>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</si>
  <si>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</si>
  <si>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</si>
  <si>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</si>
  <si>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</si>
  <si>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</si>
  <si>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</si>
  <si>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</si>
  <si>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</si>
  <si>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</si>
  <si>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</si>
  <si>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</si>
  <si>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</si>
  <si>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</si>
  <si>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</si>
  <si>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</si>
  <si>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</si>
  <si>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</si>
  <si>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</si>
  <si>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</si>
  <si>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</si>
  <si>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</si>
  <si>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</si>
  <si>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</si>
  <si>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</si>
  <si>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</si>
  <si>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</si>
  <si>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</si>
  <si>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</si>
  <si>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</si>
  <si>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</si>
  <si>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</si>
  <si>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</si>
  <si>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</si>
  <si>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</si>
  <si>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</si>
  <si>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</si>
  <si>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</si>
  <si>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</si>
  <si>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</si>
  <si>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</si>
  <si>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</si>
  <si>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</si>
  <si>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</si>
  <si>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</si>
  <si>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</si>
  <si>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</si>
  <si>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</si>
  <si>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</si>
  <si>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</si>
  <si>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</si>
  <si>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</si>
  <si>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</si>
  <si>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</si>
  <si>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</si>
  <si>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</si>
  <si>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</si>
  <si>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</si>
  <si>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</si>
  <si>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</si>
  <si>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</si>
  <si>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</si>
  <si>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</si>
  <si>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</si>
  <si>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</si>
  <si>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</si>
  <si>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</si>
  <si>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</si>
  <si>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</si>
  <si>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</si>
  <si>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</si>
  <si>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</si>
  <si>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</si>
  <si>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</si>
  <si>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</si>
  <si>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</si>
  <si>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</si>
  <si>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</si>
  <si>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</si>
  <si>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</si>
  <si>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</si>
  <si>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</si>
  <si>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</si>
  <si>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</si>
  <si>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</si>
  <si>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</si>
  <si>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</si>
  <si>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</si>
  <si>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</si>
  <si>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</si>
  <si>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</si>
  <si>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</si>
  <si>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</si>
  <si>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</si>
  <si>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</si>
  <si>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</si>
  <si>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</si>
  <si>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</si>
  <si>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</si>
  <si>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</si>
  <si>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</si>
  <si>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</si>
  <si>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</si>
  <si>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</si>
  <si>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</si>
  <si>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</si>
  <si>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</si>
  <si>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</si>
  <si>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</si>
  <si>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</si>
  <si>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</si>
  <si>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</si>
  <si>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</si>
  <si>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</si>
  <si>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</si>
  <si>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</si>
  <si>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</si>
  <si>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</si>
  <si>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</si>
  <si>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</si>
  <si>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</si>
  <si>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</si>
  <si>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</si>
  <si>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</si>
  <si>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</si>
  <si>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</si>
  <si>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</si>
  <si>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</si>
  <si>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</si>
  <si>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</si>
  <si>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</si>
  <si>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</si>
  <si>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</si>
  <si>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</si>
  <si>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</si>
  <si>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</si>
  <si>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</si>
  <si>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</si>
  <si>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</si>
  <si>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</si>
  <si>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</si>
  <si>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</si>
  <si>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</si>
  <si>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</si>
  <si>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</si>
  <si>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</si>
  <si>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</si>
  <si>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</si>
  <si>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</si>
  <si>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</si>
  <si>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</si>
  <si>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</si>
  <si>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</si>
  <si>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</si>
  <si>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</si>
  <si>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</si>
  <si>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</si>
  <si>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</si>
  <si>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</si>
  <si>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</si>
  <si>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</si>
  <si>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</si>
  <si>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</si>
  <si>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</si>
  <si>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</si>
  <si>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</si>
  <si>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</si>
  <si>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</si>
  <si>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</si>
  <si>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</si>
  <si>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</si>
  <si>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</si>
  <si>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</si>
  <si>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</si>
  <si>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</si>
  <si>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</si>
  <si>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</si>
  <si>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</si>
  <si>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</si>
  <si>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</si>
  <si>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</si>
  <si>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</si>
  <si>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</si>
  <si>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</si>
  <si>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</si>
  <si>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</si>
  <si>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</si>
  <si>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</si>
  <si>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</si>
  <si>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</si>
  <si>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</si>
  <si>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</si>
  <si>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</si>
  <si>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</si>
  <si>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</si>
  <si>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</si>
  <si>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</si>
  <si>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</si>
  <si>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</si>
  <si>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</si>
  <si>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</si>
  <si>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</si>
  <si>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</si>
  <si>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</si>
  <si>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</si>
  <si>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</si>
  <si>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</si>
  <si>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</si>
  <si>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</si>
  <si>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</si>
  <si>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</si>
  <si>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</si>
  <si>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</si>
  <si>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</si>
  <si>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</si>
  <si>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</si>
  <si>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</si>
  <si>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</si>
  <si>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</si>
  <si>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</si>
  <si>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</si>
  <si>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</si>
  <si>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</si>
  <si>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</si>
  <si>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</si>
  <si>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</si>
  <si>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</si>
  <si>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</si>
  <si>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</si>
  <si>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</si>
  <si>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</si>
  <si>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</si>
  <si>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</si>
  <si>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</si>
  <si>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</si>
  <si>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</si>
  <si>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</si>
  <si>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</si>
  <si>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</si>
  <si>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</si>
  <si>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</si>
  <si>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</si>
  <si>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</si>
  <si>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</si>
  <si>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</si>
  <si>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</si>
  <si>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</si>
  <si>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</si>
  <si>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</si>
  <si>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</si>
  <si>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</si>
  <si>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</si>
  <si>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</si>
  <si>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</si>
  <si>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</si>
  <si>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</si>
  <si>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</si>
  <si>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</si>
  <si>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</si>
  <si>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</si>
  <si>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</si>
  <si>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</si>
  <si>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</si>
  <si>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</si>
  <si>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</si>
  <si>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</si>
  <si>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</si>
  <si>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</si>
  <si>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</si>
  <si>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</si>
  <si>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</si>
  <si>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</si>
  <si>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</si>
  <si>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</si>
  <si>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</si>
  <si>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</si>
  <si>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</si>
  <si>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</si>
  <si>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</si>
  <si>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</si>
  <si>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</si>
  <si>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</si>
  <si>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</si>
  <si>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</si>
  <si>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</si>
  <si>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</si>
  <si>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</si>
  <si>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</si>
  <si>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</si>
  <si>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 Nota: Em caso de processo de fusão/reestruturação da entidade existente a 31/12/2018, indicar o critério adotado para o registo dos dados do Balanço Social 2018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</si>
  <si>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31/12/2018 deverá ser indicado o critério adotado para o registo dos dados do Balanço Social 2018.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</si>
  <si>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2018: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2018 na folha de identificação.</t>
    </r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</si>
  <si>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</si>
  <si>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</si>
  <si>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Ministerio da Cultura</t>
  </si>
  <si>
    <t>Direção Regional de Cultura do Norte</t>
  </si>
  <si>
    <t>Sónia Marina Pinheiro Cerdeiras</t>
  </si>
  <si>
    <t>soniacerdeiras@culturanorte.gov.pt</t>
  </si>
  <si>
    <t>18 de março de 2019</t>
  </si>
  <si>
    <t>79-GRANULOMATOSE PULMONAR COM INSUFICIENCIA RESPIRATORIA</t>
  </si>
  <si>
    <t>360&lt;.00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</si>
</sst>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9" sqref="C9:D9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2018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2018</v>
      </c>
      <c r="C13" s="22">
        <v>211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2018</v>
      </c>
      <c r="C14" s="24">
        <v>210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546</v>
      </c>
      <c r="C16" s="500"/>
      <c r="D16" s="500"/>
      <c r="E16" s="20"/>
      <c r="F16" s="9"/>
      <c r="G16" s="467"/>
      <c r="H16" s="467"/>
    </row>
    <row r="17" spans="1:8" ht="24.75" customHeight="1" x14ac:dyDescent="0.3">
      <c r="A17" s="10"/>
      <c r="B17" s="497" t="s">
        <v>437</v>
      </c>
      <c r="C17" s="498"/>
      <c r="D17" s="498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553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259330770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554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555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aL5+Y/J3LsWsH2u2j6VvocWR9busLCRQ9LgryX8ELBFkp/ZDlyfNsNkDFzPu23DTyCKeBzPf/K6D4zUpCtvekw==" saltValue="zF0/BtRxxfnjKUYtaeqC+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0" t="s">
        <v>547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548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436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algorithmName="SHA-512" hashValue="Ilk0nMpYy11gQ55nNSxaUnG40/tN5/799BUI+IqBxRSDqvvS+wiqf35Yyh7R9tZSMR51aDFnZhy/hK+FvwrNGw==" saltValue="E51fAWHusk5UCFs1kxkmb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2018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p807W0goKnIRQif6ZaNuEXqA32/hv/jB8Z5zpHdwHVMyRj1SnErKSOacL7sXxGb2bntKox1pnCoEqsJFJnbrig==" saltValue="tUBaoi1P49i2UyeoELJeY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L10" sqref="L10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6" t="s">
        <v>443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492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1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>
        <v>1</v>
      </c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1</v>
      </c>
      <c r="Z7" s="271">
        <f t="shared" si="0"/>
        <v>1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>
        <v>1</v>
      </c>
      <c r="L8" s="366"/>
      <c r="M8" s="367"/>
      <c r="N8" s="366"/>
      <c r="O8" s="367"/>
      <c r="P8" s="366">
        <v>2</v>
      </c>
      <c r="Q8" s="367">
        <v>4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5</v>
      </c>
      <c r="Z8" s="271">
        <f t="shared" si="0"/>
        <v>7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33</v>
      </c>
      <c r="K10" s="367">
        <v>42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33</v>
      </c>
      <c r="Y10" s="221">
        <f t="shared" si="2"/>
        <v>42</v>
      </c>
      <c r="Z10" s="271">
        <f t="shared" si="0"/>
        <v>75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29</v>
      </c>
      <c r="K11" s="367">
        <v>46</v>
      </c>
      <c r="L11" s="366"/>
      <c r="M11" s="367"/>
      <c r="N11" s="366">
        <v>5</v>
      </c>
      <c r="O11" s="367">
        <v>14</v>
      </c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34</v>
      </c>
      <c r="Y11" s="221">
        <f t="shared" si="2"/>
        <v>60</v>
      </c>
      <c r="Z11" s="271">
        <f t="shared" si="0"/>
        <v>94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15</v>
      </c>
      <c r="K12" s="367">
        <v>16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15</v>
      </c>
      <c r="Y12" s="221">
        <f t="shared" si="2"/>
        <v>16</v>
      </c>
      <c r="Z12" s="271">
        <f t="shared" si="0"/>
        <v>31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78</v>
      </c>
      <c r="K48" s="273">
        <f t="shared" si="3"/>
        <v>105</v>
      </c>
      <c r="L48" s="273">
        <f t="shared" si="3"/>
        <v>0</v>
      </c>
      <c r="M48" s="273">
        <f t="shared" si="3"/>
        <v>0</v>
      </c>
      <c r="N48" s="273">
        <f t="shared" si="3"/>
        <v>5</v>
      </c>
      <c r="O48" s="273">
        <f t="shared" si="3"/>
        <v>14</v>
      </c>
      <c r="P48" s="273">
        <f t="shared" si="3"/>
        <v>3</v>
      </c>
      <c r="Q48" s="273">
        <f t="shared" si="3"/>
        <v>5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86</v>
      </c>
      <c r="Y48" s="274">
        <f>SUM(Y4:Y47)</f>
        <v>124</v>
      </c>
      <c r="Z48" s="273">
        <f>X48+Y48</f>
        <v>210</v>
      </c>
    </row>
    <row r="49" spans="1:26" ht="9.9499999999999993" customHeight="1" x14ac:dyDescent="0.2">
      <c r="A49" s="525"/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4" t="s">
        <v>429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/SuF1uoGACTBFPjJB9f9bp7OHVF2Wpy32JrRQMkdeJx4BW4PN1yroNWEkx7h4847L7GkrIFqeKMLI2TkfCDdeQ==" saltValue="WcAPtNhL4MckURPps7igMA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13" sqref="T13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>
        <v>1</v>
      </c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1</v>
      </c>
      <c r="AB7" s="225">
        <f t="shared" si="1"/>
        <v>1</v>
      </c>
      <c r="AC7" s="212">
        <f>'Quadro 1'!X7</f>
        <v>0</v>
      </c>
      <c r="AD7" s="212">
        <f>'Quadro 1'!Y7</f>
        <v>1</v>
      </c>
      <c r="AE7" s="212">
        <f>'Quadro 1'!Z7</f>
        <v>1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>
        <v>1</v>
      </c>
      <c r="K8" s="358"/>
      <c r="L8" s="314"/>
      <c r="M8" s="358"/>
      <c r="N8" s="314">
        <v>1</v>
      </c>
      <c r="O8" s="358">
        <v>3</v>
      </c>
      <c r="P8" s="314"/>
      <c r="Q8" s="358"/>
      <c r="R8" s="314"/>
      <c r="S8" s="358"/>
      <c r="T8" s="314"/>
      <c r="U8" s="358">
        <v>2</v>
      </c>
      <c r="V8" s="314"/>
      <c r="W8" s="358"/>
      <c r="X8" s="314"/>
      <c r="Y8" s="358"/>
      <c r="Z8" s="225">
        <f t="shared" si="0"/>
        <v>2</v>
      </c>
      <c r="AA8" s="225">
        <f t="shared" si="0"/>
        <v>5</v>
      </c>
      <c r="AB8" s="225">
        <f t="shared" si="1"/>
        <v>7</v>
      </c>
      <c r="AC8" s="212">
        <f>'Quadro 1'!X8</f>
        <v>2</v>
      </c>
      <c r="AD8" s="212">
        <f>'Quadro 1'!Y8</f>
        <v>5</v>
      </c>
      <c r="AE8" s="212">
        <f>'Quadro 1'!Z8</f>
        <v>7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2</v>
      </c>
      <c r="M10" s="358">
        <v>5</v>
      </c>
      <c r="N10" s="314">
        <v>4</v>
      </c>
      <c r="O10" s="358">
        <v>10</v>
      </c>
      <c r="P10" s="314">
        <v>7</v>
      </c>
      <c r="Q10" s="358">
        <v>12</v>
      </c>
      <c r="R10" s="314">
        <v>12</v>
      </c>
      <c r="S10" s="358">
        <v>12</v>
      </c>
      <c r="T10" s="314">
        <v>6</v>
      </c>
      <c r="U10" s="358">
        <v>2</v>
      </c>
      <c r="V10" s="314">
        <v>2</v>
      </c>
      <c r="W10" s="358">
        <v>1</v>
      </c>
      <c r="X10" s="314"/>
      <c r="Y10" s="358"/>
      <c r="Z10" s="225">
        <f t="shared" si="0"/>
        <v>33</v>
      </c>
      <c r="AA10" s="225">
        <f t="shared" si="0"/>
        <v>42</v>
      </c>
      <c r="AB10" s="225">
        <f t="shared" si="1"/>
        <v>75</v>
      </c>
      <c r="AC10" s="212">
        <f>'Quadro 1'!X10</f>
        <v>33</v>
      </c>
      <c r="AD10" s="212">
        <f>'Quadro 1'!Y10</f>
        <v>42</v>
      </c>
      <c r="AE10" s="212">
        <f>'Quadro 1'!Z10</f>
        <v>75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3</v>
      </c>
      <c r="J11" s="314">
        <v>3</v>
      </c>
      <c r="K11" s="358">
        <v>4</v>
      </c>
      <c r="L11" s="314">
        <v>3</v>
      </c>
      <c r="M11" s="358">
        <v>11</v>
      </c>
      <c r="N11" s="314">
        <v>6</v>
      </c>
      <c r="O11" s="358">
        <v>10</v>
      </c>
      <c r="P11" s="314">
        <v>5</v>
      </c>
      <c r="Q11" s="358">
        <v>5</v>
      </c>
      <c r="R11" s="314">
        <v>9</v>
      </c>
      <c r="S11" s="358">
        <v>15</v>
      </c>
      <c r="T11" s="314">
        <v>5</v>
      </c>
      <c r="U11" s="358">
        <v>9</v>
      </c>
      <c r="V11" s="314">
        <v>3</v>
      </c>
      <c r="W11" s="358">
        <v>2</v>
      </c>
      <c r="X11" s="314"/>
      <c r="Y11" s="358"/>
      <c r="Z11" s="225">
        <f t="shared" si="0"/>
        <v>34</v>
      </c>
      <c r="AA11" s="225">
        <f t="shared" si="0"/>
        <v>60</v>
      </c>
      <c r="AB11" s="225">
        <f t="shared" si="1"/>
        <v>94</v>
      </c>
      <c r="AC11" s="212">
        <f>'Quadro 1'!X11</f>
        <v>34</v>
      </c>
      <c r="AD11" s="212">
        <f>'Quadro 1'!Y11</f>
        <v>60</v>
      </c>
      <c r="AE11" s="212">
        <f>'Quadro 1'!Z11</f>
        <v>94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>
        <v>1</v>
      </c>
      <c r="N12" s="314">
        <v>3</v>
      </c>
      <c r="O12" s="358">
        <v>2</v>
      </c>
      <c r="P12" s="314">
        <v>1</v>
      </c>
      <c r="Q12" s="358">
        <v>5</v>
      </c>
      <c r="R12" s="314">
        <v>6</v>
      </c>
      <c r="S12" s="358">
        <v>5</v>
      </c>
      <c r="T12" s="314">
        <v>4</v>
      </c>
      <c r="U12" s="358">
        <v>3</v>
      </c>
      <c r="V12" s="314"/>
      <c r="W12" s="358"/>
      <c r="X12" s="314"/>
      <c r="Y12" s="358"/>
      <c r="Z12" s="225">
        <f t="shared" si="0"/>
        <v>15</v>
      </c>
      <c r="AA12" s="225">
        <f t="shared" si="0"/>
        <v>16</v>
      </c>
      <c r="AB12" s="225">
        <f t="shared" si="1"/>
        <v>31</v>
      </c>
      <c r="AC12" s="212">
        <f>'Quadro 1'!X12</f>
        <v>15</v>
      </c>
      <c r="AD12" s="212">
        <f>'Quadro 1'!Y12</f>
        <v>16</v>
      </c>
      <c r="AE12" s="212">
        <f>'Quadro 1'!Z12</f>
        <v>31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1</v>
      </c>
      <c r="F48" s="226">
        <f t="shared" si="3"/>
        <v>1</v>
      </c>
      <c r="G48" s="226">
        <f t="shared" si="3"/>
        <v>0</v>
      </c>
      <c r="H48" s="226">
        <f t="shared" si="3"/>
        <v>0</v>
      </c>
      <c r="I48" s="226">
        <f t="shared" si="3"/>
        <v>3</v>
      </c>
      <c r="J48" s="226">
        <f t="shared" si="3"/>
        <v>5</v>
      </c>
      <c r="K48" s="226">
        <f t="shared" si="3"/>
        <v>4</v>
      </c>
      <c r="L48" s="226">
        <f t="shared" si="3"/>
        <v>5</v>
      </c>
      <c r="M48" s="226">
        <f t="shared" si="3"/>
        <v>17</v>
      </c>
      <c r="N48" s="226">
        <f t="shared" si="3"/>
        <v>15</v>
      </c>
      <c r="O48" s="226">
        <f t="shared" si="3"/>
        <v>26</v>
      </c>
      <c r="P48" s="226">
        <f t="shared" si="3"/>
        <v>13</v>
      </c>
      <c r="Q48" s="226">
        <f t="shared" si="3"/>
        <v>22</v>
      </c>
      <c r="R48" s="226">
        <f t="shared" si="3"/>
        <v>27</v>
      </c>
      <c r="S48" s="226">
        <f t="shared" si="3"/>
        <v>32</v>
      </c>
      <c r="T48" s="226">
        <f t="shared" si="3"/>
        <v>15</v>
      </c>
      <c r="U48" s="226">
        <f t="shared" si="3"/>
        <v>16</v>
      </c>
      <c r="V48" s="226">
        <f t="shared" si="3"/>
        <v>5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86</v>
      </c>
      <c r="AA48" s="226">
        <f t="shared" si="3"/>
        <v>124</v>
      </c>
      <c r="AB48" s="226">
        <f>Z48+AA48</f>
        <v>210</v>
      </c>
    </row>
    <row r="49" spans="1:31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86</v>
      </c>
      <c r="AA49" s="70">
        <f>'Quadro 1'!Y48</f>
        <v>124</v>
      </c>
      <c r="AB49" s="70">
        <f>'Quadro 1'!Z48</f>
        <v>210</v>
      </c>
    </row>
    <row r="50" spans="1:31" s="53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AGPOBG+vHwlYznQgm6/FeMXaOBdzHUOt/MAoaz3U1HuszoXSKzpV20tb1Qcv5sbWy7z25hVlGEyzC3OIAGzF5g==" saltValue="vDDdc5xKfvr7Tt9E8KqNqw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="120" zoomScaleNormal="12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R13" sqref="R13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>
        <v>1</v>
      </c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>
        <v>1</v>
      </c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1</v>
      </c>
      <c r="V7" s="225">
        <f t="shared" si="1"/>
        <v>1</v>
      </c>
      <c r="W7" s="212">
        <f>'Quadro 1'!X7</f>
        <v>0</v>
      </c>
      <c r="X7" s="212">
        <f>'Quadro 1'!Y7</f>
        <v>1</v>
      </c>
      <c r="Y7" s="212">
        <f>'Quadro 1'!Z7</f>
        <v>1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>
        <v>1</v>
      </c>
      <c r="G8" s="358"/>
      <c r="H8" s="314">
        <v>1</v>
      </c>
      <c r="I8" s="358">
        <v>1</v>
      </c>
      <c r="J8" s="314"/>
      <c r="K8" s="358">
        <v>1</v>
      </c>
      <c r="L8" s="314"/>
      <c r="M8" s="358">
        <v>1</v>
      </c>
      <c r="N8" s="314"/>
      <c r="O8" s="358">
        <v>1</v>
      </c>
      <c r="P8" s="314"/>
      <c r="Q8" s="358">
        <v>1</v>
      </c>
      <c r="R8" s="314"/>
      <c r="S8" s="358"/>
      <c r="T8" s="225">
        <f t="shared" si="0"/>
        <v>2</v>
      </c>
      <c r="U8" s="225">
        <f t="shared" si="0"/>
        <v>5</v>
      </c>
      <c r="V8" s="225">
        <f t="shared" si="1"/>
        <v>7</v>
      </c>
      <c r="W8" s="212">
        <f>'Quadro 1'!X8</f>
        <v>2</v>
      </c>
      <c r="X8" s="212">
        <f>'Quadro 1'!Y8</f>
        <v>5</v>
      </c>
      <c r="Y8" s="212">
        <f>'Quadro 1'!Z8</f>
        <v>7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2</v>
      </c>
      <c r="H10" s="314">
        <v>4</v>
      </c>
      <c r="I10" s="358">
        <v>9</v>
      </c>
      <c r="J10" s="314">
        <v>5</v>
      </c>
      <c r="K10" s="358">
        <v>12</v>
      </c>
      <c r="L10" s="314">
        <v>9</v>
      </c>
      <c r="M10" s="358">
        <v>7</v>
      </c>
      <c r="N10" s="314">
        <v>11</v>
      </c>
      <c r="O10" s="358">
        <v>6</v>
      </c>
      <c r="P10" s="314">
        <v>2</v>
      </c>
      <c r="Q10" s="358">
        <v>3</v>
      </c>
      <c r="R10" s="314">
        <v>2</v>
      </c>
      <c r="S10" s="358">
        <v>3</v>
      </c>
      <c r="T10" s="225">
        <f t="shared" si="0"/>
        <v>33</v>
      </c>
      <c r="U10" s="225">
        <f t="shared" si="0"/>
        <v>42</v>
      </c>
      <c r="V10" s="225">
        <f t="shared" si="1"/>
        <v>75</v>
      </c>
      <c r="W10" s="212">
        <f>'Quadro 1'!X10</f>
        <v>33</v>
      </c>
      <c r="X10" s="212">
        <f>'Quadro 1'!Y10</f>
        <v>42</v>
      </c>
      <c r="Y10" s="212">
        <f>'Quadro 1'!Z10</f>
        <v>75</v>
      </c>
    </row>
    <row r="11" spans="1:25" s="69" customFormat="1" ht="24.95" customHeight="1" x14ac:dyDescent="0.2">
      <c r="A11" s="374" t="s">
        <v>46</v>
      </c>
      <c r="B11" s="366"/>
      <c r="C11" s="367">
        <v>2</v>
      </c>
      <c r="D11" s="314">
        <v>5</v>
      </c>
      <c r="E11" s="358">
        <v>14</v>
      </c>
      <c r="F11" s="314"/>
      <c r="G11" s="358"/>
      <c r="H11" s="314">
        <v>5</v>
      </c>
      <c r="I11" s="358">
        <v>3</v>
      </c>
      <c r="J11" s="314">
        <v>5</v>
      </c>
      <c r="K11" s="358">
        <v>12</v>
      </c>
      <c r="L11" s="314">
        <v>7</v>
      </c>
      <c r="M11" s="358">
        <v>11</v>
      </c>
      <c r="N11" s="314">
        <v>7</v>
      </c>
      <c r="O11" s="358">
        <v>5</v>
      </c>
      <c r="P11" s="314">
        <v>4</v>
      </c>
      <c r="Q11" s="358">
        <v>10</v>
      </c>
      <c r="R11" s="314">
        <v>1</v>
      </c>
      <c r="S11" s="358">
        <v>3</v>
      </c>
      <c r="T11" s="225">
        <f t="shared" si="0"/>
        <v>34</v>
      </c>
      <c r="U11" s="225">
        <f t="shared" si="0"/>
        <v>60</v>
      </c>
      <c r="V11" s="225">
        <f t="shared" si="1"/>
        <v>94</v>
      </c>
      <c r="W11" s="212">
        <f>'Quadro 1'!X11</f>
        <v>34</v>
      </c>
      <c r="X11" s="212">
        <f>'Quadro 1'!Y11</f>
        <v>60</v>
      </c>
      <c r="Y11" s="212">
        <f>'Quadro 1'!Z11</f>
        <v>94</v>
      </c>
    </row>
    <row r="12" spans="1:25" s="69" customFormat="1" ht="24.95" customHeight="1" x14ac:dyDescent="0.2">
      <c r="A12" s="374" t="s">
        <v>47</v>
      </c>
      <c r="B12" s="366">
        <v>1</v>
      </c>
      <c r="C12" s="367"/>
      <c r="D12" s="314"/>
      <c r="E12" s="358">
        <v>3</v>
      </c>
      <c r="F12" s="314">
        <v>1</v>
      </c>
      <c r="G12" s="358">
        <v>2</v>
      </c>
      <c r="H12" s="314"/>
      <c r="I12" s="358">
        <v>7</v>
      </c>
      <c r="J12" s="314">
        <v>1</v>
      </c>
      <c r="K12" s="358"/>
      <c r="L12" s="314">
        <v>3</v>
      </c>
      <c r="M12" s="358">
        <v>1</v>
      </c>
      <c r="N12" s="314">
        <v>3</v>
      </c>
      <c r="O12" s="358">
        <v>1</v>
      </c>
      <c r="P12" s="314">
        <v>4</v>
      </c>
      <c r="Q12" s="358">
        <v>1</v>
      </c>
      <c r="R12" s="314">
        <v>2</v>
      </c>
      <c r="S12" s="358">
        <v>1</v>
      </c>
      <c r="T12" s="225">
        <f t="shared" si="0"/>
        <v>15</v>
      </c>
      <c r="U12" s="225">
        <f t="shared" si="0"/>
        <v>16</v>
      </c>
      <c r="V12" s="225">
        <f t="shared" si="1"/>
        <v>31</v>
      </c>
      <c r="W12" s="212">
        <f>'Quadro 1'!X12</f>
        <v>15</v>
      </c>
      <c r="X12" s="212">
        <f>'Quadro 1'!Y12</f>
        <v>16</v>
      </c>
      <c r="Y12" s="212">
        <f>'Quadro 1'!Z12</f>
        <v>31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</v>
      </c>
      <c r="C48" s="226">
        <f t="shared" si="2"/>
        <v>2</v>
      </c>
      <c r="D48" s="226">
        <f t="shared" si="2"/>
        <v>5</v>
      </c>
      <c r="E48" s="226">
        <f t="shared" si="2"/>
        <v>17</v>
      </c>
      <c r="F48" s="226">
        <f t="shared" si="2"/>
        <v>3</v>
      </c>
      <c r="G48" s="226">
        <f t="shared" si="2"/>
        <v>4</v>
      </c>
      <c r="H48" s="226">
        <f t="shared" si="2"/>
        <v>10</v>
      </c>
      <c r="I48" s="226">
        <f t="shared" si="2"/>
        <v>20</v>
      </c>
      <c r="J48" s="226">
        <f t="shared" si="2"/>
        <v>12</v>
      </c>
      <c r="K48" s="226">
        <f t="shared" si="2"/>
        <v>25</v>
      </c>
      <c r="L48" s="226">
        <f t="shared" si="2"/>
        <v>19</v>
      </c>
      <c r="M48" s="226">
        <f t="shared" si="2"/>
        <v>21</v>
      </c>
      <c r="N48" s="226">
        <f t="shared" si="2"/>
        <v>21</v>
      </c>
      <c r="O48" s="226">
        <f t="shared" si="2"/>
        <v>13</v>
      </c>
      <c r="P48" s="226">
        <f t="shared" si="2"/>
        <v>10</v>
      </c>
      <c r="Q48" s="226">
        <f t="shared" si="2"/>
        <v>15</v>
      </c>
      <c r="R48" s="226">
        <f t="shared" si="2"/>
        <v>5</v>
      </c>
      <c r="S48" s="226">
        <f t="shared" si="2"/>
        <v>7</v>
      </c>
      <c r="T48" s="226">
        <f>SUM(T4:T47)</f>
        <v>86</v>
      </c>
      <c r="U48" s="226">
        <f>SUM(U4:U47)</f>
        <v>124</v>
      </c>
      <c r="V48" s="226">
        <f>T48+U48</f>
        <v>210</v>
      </c>
    </row>
    <row r="49" spans="1:26" s="53" customFormat="1" ht="9.9499999999999993" customHeight="1" x14ac:dyDescent="0.15">
      <c r="T49" s="71">
        <f>'Quadro 1'!X48</f>
        <v>86</v>
      </c>
      <c r="U49" s="71">
        <f>'Quadro 1'!Y48</f>
        <v>124</v>
      </c>
      <c r="V49" s="71">
        <f>'Quadro 1'!Z48</f>
        <v>210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4" t="s">
        <v>429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1RHtRWO1ZrbOZpnjVXW8OarOb21Kr3IdYzfnnF52WaZtKYT7BW97rhymeLv/X+7bmf1QCYM/9fQLPJQ9XdEePg==" saltValue="u4ajD7/hYdRFIYOVl1BRt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4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="114" zoomScaleNormal="114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L14" sqref="L14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5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>
        <v>1</v>
      </c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>
        <v>1</v>
      </c>
      <c r="T7" s="314"/>
      <c r="U7" s="358"/>
      <c r="V7" s="225">
        <f t="shared" si="0"/>
        <v>0</v>
      </c>
      <c r="W7" s="225">
        <f t="shared" si="0"/>
        <v>1</v>
      </c>
      <c r="X7" s="225">
        <f t="shared" si="1"/>
        <v>1</v>
      </c>
      <c r="Y7" s="73">
        <f>'Quadro 1'!X7</f>
        <v>0</v>
      </c>
      <c r="Z7" s="73">
        <f>'Quadro 1'!Y7</f>
        <v>1</v>
      </c>
      <c r="AA7" s="73">
        <f>'Quadro 1'!Z7</f>
        <v>1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4</v>
      </c>
      <c r="R8" s="314">
        <v>2</v>
      </c>
      <c r="S8" s="358">
        <v>1</v>
      </c>
      <c r="T8" s="314"/>
      <c r="U8" s="358"/>
      <c r="V8" s="225">
        <f t="shared" si="0"/>
        <v>2</v>
      </c>
      <c r="W8" s="225">
        <f t="shared" si="0"/>
        <v>5</v>
      </c>
      <c r="X8" s="225">
        <f t="shared" si="1"/>
        <v>7</v>
      </c>
      <c r="Y8" s="73">
        <f>'Quadro 1'!X8</f>
        <v>2</v>
      </c>
      <c r="Z8" s="73">
        <f>'Quadro 1'!Y8</f>
        <v>5</v>
      </c>
      <c r="AA8" s="73">
        <f>'Quadro 1'!Z8</f>
        <v>7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>
        <v>23</v>
      </c>
      <c r="Q10" s="358">
        <v>32</v>
      </c>
      <c r="R10" s="314">
        <v>7</v>
      </c>
      <c r="S10" s="358">
        <v>10</v>
      </c>
      <c r="T10" s="314">
        <v>2</v>
      </c>
      <c r="U10" s="358"/>
      <c r="V10" s="225">
        <f t="shared" si="0"/>
        <v>33</v>
      </c>
      <c r="W10" s="225">
        <f t="shared" si="0"/>
        <v>42</v>
      </c>
      <c r="X10" s="225">
        <f t="shared" si="1"/>
        <v>75</v>
      </c>
      <c r="Y10" s="73">
        <f>'Quadro 1'!X10</f>
        <v>33</v>
      </c>
      <c r="Z10" s="73">
        <f>'Quadro 1'!Y10</f>
        <v>42</v>
      </c>
      <c r="AA10" s="73">
        <f>'Quadro 1'!Z10</f>
        <v>75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5</v>
      </c>
      <c r="I11" s="358">
        <v>15</v>
      </c>
      <c r="J11" s="314">
        <v>2</v>
      </c>
      <c r="K11" s="358">
        <v>2</v>
      </c>
      <c r="L11" s="314">
        <v>20</v>
      </c>
      <c r="M11" s="358">
        <v>30</v>
      </c>
      <c r="N11" s="314">
        <v>2</v>
      </c>
      <c r="O11" s="358"/>
      <c r="P11" s="314">
        <v>4</v>
      </c>
      <c r="Q11" s="358">
        <v>11</v>
      </c>
      <c r="R11" s="314">
        <v>1</v>
      </c>
      <c r="S11" s="358">
        <v>2</v>
      </c>
      <c r="T11" s="314"/>
      <c r="U11" s="358"/>
      <c r="V11" s="225">
        <f t="shared" si="0"/>
        <v>34</v>
      </c>
      <c r="W11" s="225">
        <f t="shared" si="0"/>
        <v>60</v>
      </c>
      <c r="X11" s="225">
        <f t="shared" si="1"/>
        <v>94</v>
      </c>
      <c r="Y11" s="73">
        <f>'Quadro 1'!X11</f>
        <v>34</v>
      </c>
      <c r="Z11" s="73">
        <f>'Quadro 1'!Y11</f>
        <v>60</v>
      </c>
      <c r="AA11" s="73">
        <f>'Quadro 1'!Z11</f>
        <v>94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5</v>
      </c>
      <c r="E12" s="358">
        <v>1</v>
      </c>
      <c r="F12" s="314">
        <v>7</v>
      </c>
      <c r="G12" s="358">
        <v>3</v>
      </c>
      <c r="H12" s="314">
        <v>1</v>
      </c>
      <c r="I12" s="358">
        <v>7</v>
      </c>
      <c r="J12" s="314"/>
      <c r="K12" s="358"/>
      <c r="L12" s="314">
        <v>1</v>
      </c>
      <c r="M12" s="358">
        <v>5</v>
      </c>
      <c r="N12" s="314"/>
      <c r="O12" s="358"/>
      <c r="P12" s="314"/>
      <c r="Q12" s="358"/>
      <c r="R12" s="314">
        <v>1</v>
      </c>
      <c r="S12" s="358"/>
      <c r="T12" s="314"/>
      <c r="U12" s="358"/>
      <c r="V12" s="225">
        <f t="shared" si="0"/>
        <v>15</v>
      </c>
      <c r="W12" s="225">
        <f t="shared" si="0"/>
        <v>16</v>
      </c>
      <c r="X12" s="225">
        <f t="shared" si="1"/>
        <v>31</v>
      </c>
      <c r="Y12" s="73">
        <f>'Quadro 1'!X12</f>
        <v>15</v>
      </c>
      <c r="Z12" s="73">
        <f>'Quadro 1'!Y12</f>
        <v>16</v>
      </c>
      <c r="AA12" s="73">
        <f>'Quadro 1'!Z12</f>
        <v>31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5</v>
      </c>
      <c r="E48" s="226">
        <f t="shared" si="2"/>
        <v>1</v>
      </c>
      <c r="F48" s="226">
        <f t="shared" si="2"/>
        <v>7</v>
      </c>
      <c r="G48" s="226">
        <f t="shared" si="2"/>
        <v>3</v>
      </c>
      <c r="H48" s="226">
        <f t="shared" si="2"/>
        <v>6</v>
      </c>
      <c r="I48" s="226">
        <f t="shared" si="2"/>
        <v>22</v>
      </c>
      <c r="J48" s="226">
        <f t="shared" si="2"/>
        <v>2</v>
      </c>
      <c r="K48" s="226">
        <f t="shared" si="2"/>
        <v>2</v>
      </c>
      <c r="L48" s="226">
        <f t="shared" si="2"/>
        <v>21</v>
      </c>
      <c r="M48" s="226">
        <f t="shared" si="2"/>
        <v>35</v>
      </c>
      <c r="N48" s="226">
        <f t="shared" si="2"/>
        <v>3</v>
      </c>
      <c r="O48" s="226">
        <f t="shared" si="2"/>
        <v>0</v>
      </c>
      <c r="P48" s="226">
        <f t="shared" si="2"/>
        <v>28</v>
      </c>
      <c r="Q48" s="226">
        <f t="shared" si="2"/>
        <v>47</v>
      </c>
      <c r="R48" s="226">
        <f t="shared" si="2"/>
        <v>11</v>
      </c>
      <c r="S48" s="226">
        <f t="shared" si="2"/>
        <v>14</v>
      </c>
      <c r="T48" s="226">
        <f t="shared" si="2"/>
        <v>3</v>
      </c>
      <c r="U48" s="226">
        <f t="shared" si="2"/>
        <v>0</v>
      </c>
      <c r="V48" s="226">
        <f t="shared" si="2"/>
        <v>86</v>
      </c>
      <c r="W48" s="226">
        <f t="shared" si="2"/>
        <v>124</v>
      </c>
      <c r="X48" s="226">
        <f>V48+W48</f>
        <v>210</v>
      </c>
    </row>
    <row r="49" spans="1:27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86</v>
      </c>
      <c r="W49" s="70">
        <f>'Quadro 1'!Y48</f>
        <v>124</v>
      </c>
      <c r="X49" s="70">
        <f>'Quadro 1'!Z48</f>
        <v>210</v>
      </c>
    </row>
    <row r="50" spans="1:27" s="72" customFormat="1" ht="24.95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j1byGaWhfHv8NYLAXW+liwoP/jVfKyu5CCYc8FKp4GVjYAanhQMK/ynmhVjWHGA4z0mpIALsUO3YwsmPzcbBnw==" saltValue="MlDBkq7hysv8zhsRRfRk+A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4" sqref="G1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6" t="s">
        <v>447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>
        <v>0</v>
      </c>
      <c r="C5" s="358"/>
      <c r="D5" s="314">
        <v>0</v>
      </c>
      <c r="E5" s="358"/>
      <c r="F5" s="314">
        <v>0</v>
      </c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>
        <v>0</v>
      </c>
      <c r="D7" s="314"/>
      <c r="E7" s="358">
        <v>0</v>
      </c>
      <c r="F7" s="314"/>
      <c r="G7" s="358">
        <v>0</v>
      </c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>
        <v>0</v>
      </c>
      <c r="C8" s="358">
        <v>0</v>
      </c>
      <c r="D8" s="314">
        <v>0</v>
      </c>
      <c r="E8" s="358">
        <v>0</v>
      </c>
      <c r="F8" s="314">
        <v>0</v>
      </c>
      <c r="G8" s="358">
        <v>0</v>
      </c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>
        <v>0</v>
      </c>
      <c r="C10" s="358">
        <v>0</v>
      </c>
      <c r="D10" s="314">
        <v>0</v>
      </c>
      <c r="E10" s="358">
        <v>0</v>
      </c>
      <c r="F10" s="314">
        <v>0</v>
      </c>
      <c r="G10" s="358">
        <v>0</v>
      </c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>
        <v>0</v>
      </c>
      <c r="C11" s="358">
        <v>0</v>
      </c>
      <c r="D11" s="314">
        <v>0</v>
      </c>
      <c r="E11" s="358">
        <v>0</v>
      </c>
      <c r="F11" s="314">
        <v>0</v>
      </c>
      <c r="G11" s="358">
        <v>0</v>
      </c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>
        <v>0</v>
      </c>
      <c r="C12" s="358">
        <v>0</v>
      </c>
      <c r="D12" s="314">
        <v>0</v>
      </c>
      <c r="E12" s="358">
        <v>0</v>
      </c>
      <c r="F12" s="314">
        <v>0</v>
      </c>
      <c r="G12" s="358">
        <v>0</v>
      </c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>
        <v>0</v>
      </c>
      <c r="C14" s="358"/>
      <c r="D14" s="314">
        <v>0</v>
      </c>
      <c r="E14" s="358"/>
      <c r="F14" s="314">
        <v>0</v>
      </c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4" t="s">
        <v>429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0iN9mI6AwJNmWPsZ0M4+z1YLovY33NfXF0ieu1fvoOexyUQBo7DLAivCQVcHKmN3Vhtx87r4URBtDWFRFOnKZQ==" saltValue="Dg27TAU2XQvMYU/e4eWd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K4" activePane="bottomRight" state="frozen"/>
      <selection activeCell="J10" sqref="J10"/>
      <selection pane="topRight" activeCell="J10" sqref="J10"/>
      <selection pane="bottomLeft" activeCell="J10" sqref="J10"/>
      <selection pane="bottomRight" activeCell="R12" sqref="R1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8" t="s">
        <v>448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1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/>
      <c r="R10" s="314"/>
      <c r="S10" s="358">
        <v>2</v>
      </c>
      <c r="T10" s="314">
        <v>2</v>
      </c>
      <c r="U10" s="358"/>
      <c r="V10" s="314"/>
      <c r="W10" s="358"/>
      <c r="X10" s="314"/>
      <c r="Y10" s="358"/>
      <c r="Z10" s="225">
        <f t="shared" si="0"/>
        <v>3</v>
      </c>
      <c r="AA10" s="225">
        <f t="shared" si="0"/>
        <v>2</v>
      </c>
      <c r="AB10" s="225">
        <f t="shared" si="1"/>
        <v>5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>
        <v>2</v>
      </c>
      <c r="R11" s="314">
        <v>1</v>
      </c>
      <c r="S11" s="358">
        <v>1</v>
      </c>
      <c r="T11" s="314">
        <v>1</v>
      </c>
      <c r="U11" s="358"/>
      <c r="V11" s="314"/>
      <c r="W11" s="358"/>
      <c r="X11" s="314"/>
      <c r="Y11" s="358"/>
      <c r="Z11" s="225">
        <f t="shared" si="0"/>
        <v>2</v>
      </c>
      <c r="AA11" s="225">
        <f t="shared" si="0"/>
        <v>3</v>
      </c>
      <c r="AB11" s="225">
        <f t="shared" si="1"/>
        <v>5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>
        <v>1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3</v>
      </c>
      <c r="R48" s="226">
        <f t="shared" si="2"/>
        <v>1</v>
      </c>
      <c r="S48" s="226">
        <f t="shared" si="2"/>
        <v>3</v>
      </c>
      <c r="T48" s="226">
        <f t="shared" si="2"/>
        <v>3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5</v>
      </c>
      <c r="AA48" s="226">
        <f t="shared" si="2"/>
        <v>6</v>
      </c>
      <c r="AB48" s="226">
        <f>Z48+AA48</f>
        <v>11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1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OWJ+Z7s3lX/w7pBHGsJ3Cittg6lgkXa3NiYcwV6rJM0R7BjZeTJ7KvYydglbuF9AFTTj1idd3o+77nHFeGcVkg==" saltValue="sJZ5iqBWa2rF6Dlxl9+gZA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0" t="s">
        <v>442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493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1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>
        <v>1</v>
      </c>
      <c r="K8" s="358">
        <v>1</v>
      </c>
      <c r="L8" s="314"/>
      <c r="M8" s="358"/>
      <c r="N8" s="314"/>
      <c r="O8" s="358"/>
      <c r="P8" s="225">
        <f t="shared" si="0"/>
        <v>1</v>
      </c>
      <c r="Q8" s="225">
        <f t="shared" si="0"/>
        <v>1</v>
      </c>
      <c r="R8" s="225">
        <f t="shared" si="1"/>
        <v>2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1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>
        <v>1</v>
      </c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2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4</v>
      </c>
      <c r="Q48" s="226">
        <f>SUM(Q4:Q47)</f>
        <v>2</v>
      </c>
      <c r="R48" s="226">
        <f>P48+Q48</f>
        <v>6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PPPq8/f9Z0T81vqBojEpz0HTyMetXEC+i4c463fTIlWldeGZaOyiX992EV/bvyG5dB17DoPZShgfu78iE6OkQQ==" saltValue="SotX+pY6rsSu4tcsTENn2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U8" sqref="U8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494</v>
      </c>
      <c r="Q2" s="528"/>
      <c r="R2" s="528" t="s">
        <v>407</v>
      </c>
      <c r="S2" s="528"/>
      <c r="T2" s="528" t="s">
        <v>408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>
        <v>0</v>
      </c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>
        <v>0</v>
      </c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>
        <v>0</v>
      </c>
      <c r="U8" s="367">
        <v>1</v>
      </c>
      <c r="V8" s="366"/>
      <c r="W8" s="367"/>
      <c r="X8" s="221">
        <f t="shared" si="0"/>
        <v>0</v>
      </c>
      <c r="Y8" s="221">
        <f t="shared" si="0"/>
        <v>1</v>
      </c>
      <c r="Z8" s="221">
        <f t="shared" si="1"/>
        <v>1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1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4" t="s">
        <v>429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ePQ/I9YIKSeKA21vrNBay1qpHEvIYHIc108sXWT4sDZx9GC4jMMtJcp2u/7E2XsTlm2XB5g5Y+rpZ/HAy7TRNQ==" saltValue="faetCM+2IAS6cH11DLRL6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90" zoomScaleNormal="90" workbookViewId="0">
      <pane xSplit="1" ySplit="3" topLeftCell="J4" activePane="bottomRight" state="frozen"/>
      <selection activeCell="J10" sqref="J10"/>
      <selection pane="topRight" activeCell="J10" sqref="J10"/>
      <selection pane="bottomLeft" activeCell="J10" sqref="J10"/>
      <selection pane="bottomRight" activeCell="AC12" sqref="AC1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50000000000003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494</v>
      </c>
      <c r="Y2" s="529"/>
      <c r="Z2" s="529" t="s">
        <v>407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>
        <v>1</v>
      </c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1</v>
      </c>
      <c r="AE10" s="225">
        <f t="shared" si="0"/>
        <v>0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>
        <v>1</v>
      </c>
      <c r="Y11" s="358"/>
      <c r="Z11" s="314"/>
      <c r="AA11" s="358"/>
      <c r="AB11" s="314">
        <v>1</v>
      </c>
      <c r="AC11" s="358">
        <v>1</v>
      </c>
      <c r="AD11" s="225">
        <f t="shared" si="0"/>
        <v>2</v>
      </c>
      <c r="AE11" s="225">
        <f t="shared" si="0"/>
        <v>2</v>
      </c>
      <c r="AF11" s="225">
        <f t="shared" si="1"/>
        <v>4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1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2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1</v>
      </c>
      <c r="AD48" s="226">
        <f>SUM(AD4:AD47)</f>
        <v>3</v>
      </c>
      <c r="AE48" s="226">
        <f>SUM(AE4:AE47)</f>
        <v>3</v>
      </c>
      <c r="AF48" s="226">
        <f>AD48+AE48</f>
        <v>6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4" t="s">
        <v>429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yXsBZF4WKNI0mQ1AR+ThXzlR7klq5DH17M/ogjXg4p5lNyOu1E0TgyNUgPNZtXhH7EDarwWwOyoNugNIMzB4cg==" saltValue="Fm7fajQEwoZfVfx8/Jnah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C11" sqref="C1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>
        <v>4</v>
      </c>
      <c r="C11" s="361"/>
      <c r="D11" s="361"/>
      <c r="E11" s="361"/>
      <c r="F11" s="361"/>
      <c r="G11" s="225">
        <f t="shared" si="0"/>
        <v>4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4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4</v>
      </c>
    </row>
    <row r="49" spans="1:13" s="112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4" t="s">
        <v>429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</row>
    <row r="60" spans="1:13" s="113" customFormat="1" ht="12" customHeight="1" x14ac:dyDescent="0.2">
      <c r="A60" s="61"/>
    </row>
  </sheetData>
  <sheetProtection algorithmName="SHA-512" hashValue="RB8r2oU0fH4o7vduDdk9qOFUb5gJZm/UxeGgdJx6W19zmdZ+6hbOMlYMsphkND5edP16zIpxegKNakCJCV4BgA==" saltValue="kc/imQFAyFiDt/a9qhXi1A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H11" sqref="H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>
        <v>1</v>
      </c>
      <c r="H8" s="314"/>
      <c r="I8" s="358"/>
      <c r="J8" s="314"/>
      <c r="K8" s="358"/>
      <c r="L8" s="279">
        <f t="shared" si="0"/>
        <v>0</v>
      </c>
      <c r="M8" s="279">
        <f t="shared" si="0"/>
        <v>1</v>
      </c>
      <c r="N8" s="279">
        <f t="shared" si="1"/>
        <v>1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>
        <v>27</v>
      </c>
      <c r="G10" s="358">
        <v>37</v>
      </c>
      <c r="H10" s="314"/>
      <c r="I10" s="358"/>
      <c r="J10" s="314"/>
      <c r="K10" s="358">
        <v>2</v>
      </c>
      <c r="L10" s="279">
        <f t="shared" si="0"/>
        <v>27</v>
      </c>
      <c r="M10" s="279">
        <f t="shared" si="0"/>
        <v>39</v>
      </c>
      <c r="N10" s="279">
        <f t="shared" si="1"/>
        <v>66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>
        <v>28</v>
      </c>
      <c r="G11" s="358">
        <v>46</v>
      </c>
      <c r="H11" s="314"/>
      <c r="I11" s="358"/>
      <c r="J11" s="314">
        <v>1</v>
      </c>
      <c r="K11" s="358"/>
      <c r="L11" s="279">
        <f t="shared" si="0"/>
        <v>29</v>
      </c>
      <c r="M11" s="279">
        <f t="shared" si="0"/>
        <v>46</v>
      </c>
      <c r="N11" s="279">
        <f t="shared" si="1"/>
        <v>75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>
        <v>11</v>
      </c>
      <c r="G12" s="358">
        <v>9</v>
      </c>
      <c r="H12" s="314"/>
      <c r="I12" s="358"/>
      <c r="J12" s="314"/>
      <c r="K12" s="358"/>
      <c r="L12" s="279">
        <f t="shared" si="0"/>
        <v>11</v>
      </c>
      <c r="M12" s="279">
        <f t="shared" si="0"/>
        <v>9</v>
      </c>
      <c r="N12" s="279">
        <f t="shared" si="1"/>
        <v>20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66</v>
      </c>
      <c r="G48" s="281">
        <f t="shared" si="2"/>
        <v>93</v>
      </c>
      <c r="H48" s="281">
        <f t="shared" si="2"/>
        <v>0</v>
      </c>
      <c r="I48" s="281">
        <f t="shared" si="2"/>
        <v>0</v>
      </c>
      <c r="J48" s="281">
        <f t="shared" si="2"/>
        <v>1</v>
      </c>
      <c r="K48" s="281">
        <f t="shared" si="2"/>
        <v>2</v>
      </c>
      <c r="L48" s="280">
        <f t="shared" si="2"/>
        <v>67</v>
      </c>
      <c r="M48" s="280">
        <f>SUM(M4:M47)</f>
        <v>95</v>
      </c>
      <c r="N48" s="280">
        <f>L48+M48</f>
        <v>162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4" t="s">
        <v>429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tMxHo/4oFQjEciYtpzD0sn+O0ESnrYsk1aYDLh12Fq3yiFxzTAKhEK9+qsVvHS7jBX6Pbwufp/+ec1FxIRaPyg==" saltValue="IqTkemlk43l2Qad7YNsn3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3" sqref="E13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2" t="s">
        <v>449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503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>
        <v>1</v>
      </c>
      <c r="P7" s="279">
        <f t="shared" si="0"/>
        <v>0</v>
      </c>
      <c r="Q7" s="279">
        <f t="shared" si="0"/>
        <v>1</v>
      </c>
      <c r="R7" s="279">
        <f t="shared" si="1"/>
        <v>1</v>
      </c>
      <c r="S7" s="119">
        <f>'Quadro 1'!X7</f>
        <v>0</v>
      </c>
      <c r="T7" s="119">
        <f>'Quadro 1'!Y7</f>
        <v>1</v>
      </c>
      <c r="U7" s="119">
        <f>'Quadro 1'!Z7</f>
        <v>1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5</v>
      </c>
      <c r="P8" s="279">
        <f t="shared" si="0"/>
        <v>2</v>
      </c>
      <c r="Q8" s="279">
        <f t="shared" si="0"/>
        <v>5</v>
      </c>
      <c r="R8" s="279">
        <f t="shared" si="1"/>
        <v>7</v>
      </c>
      <c r="S8" s="119">
        <f>'Quadro 1'!X8</f>
        <v>2</v>
      </c>
      <c r="T8" s="119">
        <f>'Quadro 1'!Y8</f>
        <v>5</v>
      </c>
      <c r="U8" s="119">
        <f>'Quadro 1'!Z8</f>
        <v>7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31</v>
      </c>
      <c r="C10" s="367">
        <v>35</v>
      </c>
      <c r="D10" s="314"/>
      <c r="E10" s="358"/>
      <c r="F10" s="314"/>
      <c r="G10" s="358"/>
      <c r="H10" s="314">
        <v>2</v>
      </c>
      <c r="I10" s="358">
        <v>7</v>
      </c>
      <c r="J10" s="314"/>
      <c r="K10" s="358"/>
      <c r="L10" s="314"/>
      <c r="M10" s="358"/>
      <c r="N10" s="314"/>
      <c r="O10" s="358"/>
      <c r="P10" s="279">
        <f t="shared" si="0"/>
        <v>33</v>
      </c>
      <c r="Q10" s="279">
        <f t="shared" si="0"/>
        <v>42</v>
      </c>
      <c r="R10" s="279">
        <f t="shared" si="1"/>
        <v>75</v>
      </c>
      <c r="S10" s="119">
        <f>'Quadro 1'!X10</f>
        <v>33</v>
      </c>
      <c r="T10" s="119">
        <f>'Quadro 1'!Y10</f>
        <v>42</v>
      </c>
      <c r="U10" s="119">
        <f>'Quadro 1'!Z10</f>
        <v>75</v>
      </c>
    </row>
    <row r="11" spans="1:21" ht="24.95" customHeight="1" x14ac:dyDescent="0.2">
      <c r="A11" s="374" t="s">
        <v>46</v>
      </c>
      <c r="B11" s="366">
        <v>31</v>
      </c>
      <c r="C11" s="367">
        <v>48</v>
      </c>
      <c r="D11" s="314"/>
      <c r="E11" s="358"/>
      <c r="F11" s="314"/>
      <c r="G11" s="358"/>
      <c r="H11" s="314">
        <v>3</v>
      </c>
      <c r="I11" s="358">
        <v>12</v>
      </c>
      <c r="J11" s="314"/>
      <c r="K11" s="358"/>
      <c r="L11" s="314"/>
      <c r="M11" s="358"/>
      <c r="N11" s="314"/>
      <c r="O11" s="358"/>
      <c r="P11" s="279">
        <f t="shared" si="0"/>
        <v>34</v>
      </c>
      <c r="Q11" s="279">
        <f t="shared" si="0"/>
        <v>60</v>
      </c>
      <c r="R11" s="279">
        <f t="shared" si="1"/>
        <v>94</v>
      </c>
      <c r="S11" s="119">
        <f>'Quadro 1'!X11</f>
        <v>34</v>
      </c>
      <c r="T11" s="119">
        <f>'Quadro 1'!Y11</f>
        <v>60</v>
      </c>
      <c r="U11" s="119">
        <f>'Quadro 1'!Z11</f>
        <v>94</v>
      </c>
    </row>
    <row r="12" spans="1:21" ht="24.95" customHeight="1" x14ac:dyDescent="0.2">
      <c r="A12" s="374" t="s">
        <v>47</v>
      </c>
      <c r="B12" s="366">
        <v>15</v>
      </c>
      <c r="C12" s="367">
        <v>14</v>
      </c>
      <c r="D12" s="314"/>
      <c r="E12" s="358"/>
      <c r="F12" s="314"/>
      <c r="G12" s="358"/>
      <c r="H12" s="314"/>
      <c r="I12" s="358">
        <v>2</v>
      </c>
      <c r="J12" s="314"/>
      <c r="K12" s="358"/>
      <c r="L12" s="314"/>
      <c r="M12" s="358"/>
      <c r="N12" s="314"/>
      <c r="O12" s="358"/>
      <c r="P12" s="279">
        <f t="shared" si="0"/>
        <v>15</v>
      </c>
      <c r="Q12" s="279">
        <f t="shared" si="0"/>
        <v>16</v>
      </c>
      <c r="R12" s="279">
        <f t="shared" si="1"/>
        <v>31</v>
      </c>
      <c r="S12" s="119">
        <f>'Quadro 1'!X12</f>
        <v>15</v>
      </c>
      <c r="T12" s="119">
        <f>'Quadro 1'!Y12</f>
        <v>16</v>
      </c>
      <c r="U12" s="119">
        <f>'Quadro 1'!Z12</f>
        <v>31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78</v>
      </c>
      <c r="C48" s="281">
        <f t="shared" ref="C48:O48" si="2">SUM(C4:C47)</f>
        <v>97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5</v>
      </c>
      <c r="I48" s="281">
        <f t="shared" si="2"/>
        <v>21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3</v>
      </c>
      <c r="O48" s="281">
        <f t="shared" si="2"/>
        <v>6</v>
      </c>
      <c r="P48" s="281">
        <f>SUM(P4:P47)</f>
        <v>86</v>
      </c>
      <c r="Q48" s="281">
        <f>SUM(Q4:Q47)</f>
        <v>124</v>
      </c>
      <c r="R48" s="281">
        <f>P48+Q48</f>
        <v>210</v>
      </c>
    </row>
    <row r="49" spans="1:18" ht="9.9499999999999993" customHeight="1" x14ac:dyDescent="0.2">
      <c r="P49" s="120">
        <f>'Quadro 1'!X48</f>
        <v>86</v>
      </c>
      <c r="Q49" s="120">
        <f>'Quadro 1'!Y48</f>
        <v>124</v>
      </c>
      <c r="R49" s="120">
        <f>'Quadro 1'!Z48</f>
        <v>210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4" t="s">
        <v>429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Cel/Ggm84TgbW4nK8dtaEg+azkPS7JrbRYxZFPUpz5Qdfgx8JdlzzC2bzoOkgtI17pDUiGt+gzqnOwCZuSmUxA==" saltValue="L18Ux5QVPcIvwhN38ZyYn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zoomScale="85" zoomScaleNormal="85" workbookViewId="0">
      <pane xSplit="1" ySplit="6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I16" sqref="I16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">
      <c r="A5" s="560"/>
      <c r="B5" s="554" t="s">
        <v>203</v>
      </c>
      <c r="C5" s="554"/>
      <c r="D5" s="554" t="s">
        <v>441</v>
      </c>
      <c r="E5" s="554"/>
      <c r="F5" s="554" t="s">
        <v>204</v>
      </c>
      <c r="G5" s="554"/>
      <c r="H5" s="555">
        <v>30</v>
      </c>
      <c r="I5" s="556"/>
      <c r="J5" s="555"/>
      <c r="K5" s="556"/>
      <c r="L5" s="555"/>
      <c r="M5" s="556"/>
      <c r="N5" s="555"/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417</v>
      </c>
      <c r="B10" s="366"/>
      <c r="C10" s="367">
        <v>1</v>
      </c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1</v>
      </c>
      <c r="V10" s="279">
        <f t="shared" si="2"/>
        <v>1</v>
      </c>
      <c r="W10" s="119">
        <f>'Quadro 1'!X7</f>
        <v>0</v>
      </c>
      <c r="X10" s="119">
        <f>'Quadro 1'!Y7</f>
        <v>1</v>
      </c>
      <c r="Y10" s="119">
        <f>'Quadro 1'!Z7</f>
        <v>1</v>
      </c>
    </row>
    <row r="11" spans="1:25" ht="24.95" customHeight="1" x14ac:dyDescent="0.2">
      <c r="A11" s="374" t="s">
        <v>418</v>
      </c>
      <c r="B11" s="366">
        <v>2</v>
      </c>
      <c r="C11" s="367">
        <v>5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2</v>
      </c>
      <c r="U11" s="279">
        <f t="shared" si="1"/>
        <v>5</v>
      </c>
      <c r="V11" s="279">
        <f t="shared" si="2"/>
        <v>7</v>
      </c>
      <c r="W11" s="119">
        <f>'Quadro 1'!X8</f>
        <v>2</v>
      </c>
      <c r="X11" s="119">
        <f>'Quadro 1'!Y8</f>
        <v>5</v>
      </c>
      <c r="Y11" s="119">
        <f>'Quadro 1'!Z8</f>
        <v>7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31</v>
      </c>
      <c r="C13" s="367">
        <v>35</v>
      </c>
      <c r="D13" s="333"/>
      <c r="E13" s="354"/>
      <c r="F13" s="333"/>
      <c r="G13" s="354"/>
      <c r="H13" s="333">
        <v>2</v>
      </c>
      <c r="I13" s="354">
        <v>7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33</v>
      </c>
      <c r="U13" s="279">
        <f t="shared" si="1"/>
        <v>42</v>
      </c>
      <c r="V13" s="279">
        <f t="shared" si="2"/>
        <v>75</v>
      </c>
      <c r="W13" s="119">
        <f>'Quadro 1'!X10</f>
        <v>33</v>
      </c>
      <c r="X13" s="119">
        <f>'Quadro 1'!Y10</f>
        <v>42</v>
      </c>
      <c r="Y13" s="119">
        <f>'Quadro 1'!Z10</f>
        <v>75</v>
      </c>
    </row>
    <row r="14" spans="1:25" ht="24.95" customHeight="1" x14ac:dyDescent="0.2">
      <c r="A14" s="374" t="s">
        <v>46</v>
      </c>
      <c r="B14" s="366">
        <v>31</v>
      </c>
      <c r="C14" s="367">
        <v>48</v>
      </c>
      <c r="D14" s="333"/>
      <c r="E14" s="354"/>
      <c r="F14" s="333"/>
      <c r="G14" s="354"/>
      <c r="H14" s="333">
        <v>3</v>
      </c>
      <c r="I14" s="354">
        <v>12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34</v>
      </c>
      <c r="U14" s="279">
        <f t="shared" si="1"/>
        <v>60</v>
      </c>
      <c r="V14" s="279">
        <f t="shared" si="2"/>
        <v>94</v>
      </c>
      <c r="W14" s="119">
        <f>'Quadro 1'!X11</f>
        <v>34</v>
      </c>
      <c r="X14" s="119">
        <f>'Quadro 1'!Y11</f>
        <v>60</v>
      </c>
      <c r="Y14" s="119">
        <f>'Quadro 1'!Z11</f>
        <v>94</v>
      </c>
    </row>
    <row r="15" spans="1:25" ht="24.95" customHeight="1" x14ac:dyDescent="0.2">
      <c r="A15" s="374" t="s">
        <v>47</v>
      </c>
      <c r="B15" s="366">
        <v>15</v>
      </c>
      <c r="C15" s="367">
        <v>14</v>
      </c>
      <c r="D15" s="333"/>
      <c r="E15" s="354"/>
      <c r="F15" s="333"/>
      <c r="G15" s="354"/>
      <c r="H15" s="333"/>
      <c r="I15" s="354">
        <v>2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15</v>
      </c>
      <c r="U15" s="279">
        <f t="shared" si="1"/>
        <v>16</v>
      </c>
      <c r="V15" s="279">
        <f t="shared" si="2"/>
        <v>31</v>
      </c>
      <c r="W15" s="119">
        <f>'Quadro 1'!X12</f>
        <v>15</v>
      </c>
      <c r="X15" s="119">
        <f>'Quadro 1'!Y12</f>
        <v>16</v>
      </c>
      <c r="Y15" s="119">
        <f>'Quadro 1'!Z12</f>
        <v>31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0</v>
      </c>
      <c r="V17" s="279">
        <f t="shared" si="2"/>
        <v>1</v>
      </c>
      <c r="W17" s="119">
        <f>'Quadro 1'!X14</f>
        <v>1</v>
      </c>
      <c r="X17" s="119">
        <f>'Quadro 1'!Y14</f>
        <v>0</v>
      </c>
      <c r="Y17" s="119">
        <f>'Quadro 1'!Z14</f>
        <v>1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81</v>
      </c>
      <c r="C51" s="281">
        <f t="shared" si="3"/>
        <v>103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5</v>
      </c>
      <c r="I51" s="281">
        <f t="shared" si="3"/>
        <v>21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86</v>
      </c>
      <c r="U51" s="281">
        <f t="shared" si="3"/>
        <v>124</v>
      </c>
      <c r="V51" s="281">
        <f>T51+U51</f>
        <v>210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86</v>
      </c>
      <c r="U52" s="125">
        <f>'Quadro 1'!Y48</f>
        <v>124</v>
      </c>
      <c r="V52" s="125">
        <f>'Quadro 1'!Z48</f>
        <v>210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">
      <c r="A57" s="557" t="s">
        <v>521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">
      <c r="A58" s="558" t="s">
        <v>433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4" t="s">
        <v>429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dtrPHNnvWAhCRrWHR5qVHLACxP/fCoqWXdO0epqM3ICipcsmJFBAIr10YdoKLIqiSz51UOLywecsHLlvYotTSQ==" saltValue="2e/tlTYcQ2FGy5c795AfUQ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K6" sqref="K6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0" t="s">
        <v>495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">
      <c r="A2" s="529" t="s">
        <v>498</v>
      </c>
      <c r="B2" s="529" t="s">
        <v>496</v>
      </c>
      <c r="C2" s="529"/>
      <c r="D2" s="529" t="s">
        <v>497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2.375</v>
      </c>
      <c r="C10" s="350"/>
      <c r="D10" s="349"/>
      <c r="E10" s="350"/>
      <c r="F10" s="349">
        <v>0.86805555555555547</v>
      </c>
      <c r="G10" s="350">
        <v>0.25</v>
      </c>
      <c r="H10" s="349">
        <v>0.625</v>
      </c>
      <c r="I10" s="350"/>
      <c r="J10" s="349"/>
      <c r="K10" s="350">
        <v>0.29166666666666669</v>
      </c>
      <c r="L10" s="288">
        <f t="shared" si="0"/>
        <v>3.8680555555555554</v>
      </c>
      <c r="M10" s="288">
        <f t="shared" si="0"/>
        <v>0.54166666666666674</v>
      </c>
      <c r="N10" s="288">
        <f t="shared" si="1"/>
        <v>4.4097222222222223</v>
      </c>
    </row>
    <row r="11" spans="1:15" s="69" customFormat="1" ht="24.95" customHeight="1" x14ac:dyDescent="0.2">
      <c r="A11" s="374" t="s">
        <v>46</v>
      </c>
      <c r="B11" s="349">
        <v>7.4305555555555562</v>
      </c>
      <c r="C11" s="350">
        <v>5.4340277777777777</v>
      </c>
      <c r="D11" s="349"/>
      <c r="E11" s="350"/>
      <c r="F11" s="349">
        <v>10.666666666666666</v>
      </c>
      <c r="G11" s="350">
        <v>7.083333333333333</v>
      </c>
      <c r="H11" s="349">
        <v>14.333333333333334</v>
      </c>
      <c r="I11" s="350">
        <v>7.6701388888888893</v>
      </c>
      <c r="J11" s="349">
        <v>18.034722222222221</v>
      </c>
      <c r="K11" s="350">
        <v>33.833333333333336</v>
      </c>
      <c r="L11" s="288">
        <f t="shared" si="0"/>
        <v>50.465277777777779</v>
      </c>
      <c r="M11" s="288">
        <f t="shared" si="0"/>
        <v>54.020833333333336</v>
      </c>
      <c r="N11" s="288">
        <f t="shared" si="1"/>
        <v>104.48611111111111</v>
      </c>
    </row>
    <row r="12" spans="1:15" s="69" customFormat="1" ht="24.95" customHeight="1" x14ac:dyDescent="0.2">
      <c r="A12" s="374" t="s">
        <v>47</v>
      </c>
      <c r="B12" s="349">
        <v>12.708333333333334</v>
      </c>
      <c r="C12" s="350">
        <v>0.86805555555555547</v>
      </c>
      <c r="D12" s="349"/>
      <c r="E12" s="350"/>
      <c r="F12" s="349">
        <v>0.4236111111111111</v>
      </c>
      <c r="G12" s="350">
        <v>4.75</v>
      </c>
      <c r="H12" s="349">
        <v>2.75</v>
      </c>
      <c r="I12" s="350">
        <v>6.041666666666667</v>
      </c>
      <c r="J12" s="349"/>
      <c r="K12" s="350">
        <v>0.58333333333333337</v>
      </c>
      <c r="L12" s="288">
        <f t="shared" si="0"/>
        <v>15.881944444444445</v>
      </c>
      <c r="M12" s="288">
        <f t="shared" si="0"/>
        <v>12.243055555555555</v>
      </c>
      <c r="N12" s="288">
        <f t="shared" si="1"/>
        <v>28.125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22.513888888888893</v>
      </c>
      <c r="C48" s="290">
        <f t="shared" si="2"/>
        <v>6.302083333333333</v>
      </c>
      <c r="D48" s="290">
        <f t="shared" si="2"/>
        <v>0</v>
      </c>
      <c r="E48" s="290">
        <f t="shared" si="2"/>
        <v>0</v>
      </c>
      <c r="F48" s="290">
        <f t="shared" si="2"/>
        <v>11.958333333333332</v>
      </c>
      <c r="G48" s="290">
        <f t="shared" si="2"/>
        <v>12.083333333333332</v>
      </c>
      <c r="H48" s="290">
        <f t="shared" si="2"/>
        <v>17.708333333333336</v>
      </c>
      <c r="I48" s="290">
        <f t="shared" si="2"/>
        <v>13.711805555555557</v>
      </c>
      <c r="J48" s="290">
        <f t="shared" si="2"/>
        <v>18.034722222222221</v>
      </c>
      <c r="K48" s="290">
        <f t="shared" si="2"/>
        <v>34.708333333333336</v>
      </c>
      <c r="L48" s="290">
        <f>SUM(L4:L47)</f>
        <v>70.215277777777786</v>
      </c>
      <c r="M48" s="290">
        <f>SUM(M4:M47)</f>
        <v>66.805555555555557</v>
      </c>
      <c r="N48" s="290">
        <f>L48+M48</f>
        <v>137.02083333333334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4" t="s">
        <v>429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MvlH/QNyDekBDNefVJzaGKAtafWT5gTg86hlZIULTutrruoPcgVs1gbhQGLvEUOmw0YrpDa04V4T42ysZ+EIJw==" saltValue="DJ8NIWiTatuj9guLbfMcJ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4" sqref="E1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0" t="s">
        <v>499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29" t="s">
        <v>211</v>
      </c>
      <c r="B2" s="529" t="s">
        <v>212</v>
      </c>
      <c r="C2" s="529"/>
      <c r="D2" s="529" t="s">
        <v>504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>
        <v>0</v>
      </c>
      <c r="C5" s="350">
        <v>0</v>
      </c>
      <c r="D5" s="349">
        <v>0</v>
      </c>
      <c r="E5" s="350">
        <v>0</v>
      </c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>
        <v>0</v>
      </c>
      <c r="C7" s="350">
        <v>0</v>
      </c>
      <c r="D7" s="349">
        <v>0</v>
      </c>
      <c r="E7" s="350">
        <v>0</v>
      </c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>
        <v>0</v>
      </c>
      <c r="C8" s="350">
        <v>0</v>
      </c>
      <c r="D8" s="349">
        <v>0</v>
      </c>
      <c r="E8" s="350">
        <v>0</v>
      </c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>
        <v>0</v>
      </c>
      <c r="C10" s="350">
        <v>0</v>
      </c>
      <c r="D10" s="349">
        <v>0</v>
      </c>
      <c r="E10" s="350">
        <v>0</v>
      </c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0</v>
      </c>
      <c r="C11" s="350">
        <v>0</v>
      </c>
      <c r="D11" s="349">
        <v>0</v>
      </c>
      <c r="E11" s="350">
        <v>0</v>
      </c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>
        <v>0</v>
      </c>
      <c r="C12" s="350">
        <v>0</v>
      </c>
      <c r="D12" s="349">
        <v>0</v>
      </c>
      <c r="E12" s="350">
        <v>0</v>
      </c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>
        <v>0</v>
      </c>
      <c r="C14" s="350">
        <v>0</v>
      </c>
      <c r="D14" s="349">
        <v>0</v>
      </c>
      <c r="E14" s="350">
        <v>0</v>
      </c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4" t="s">
        <v>429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nTYK5Oese/vcmWUYmaacoVFni2giAmdB2e4cDz2kzQ6Vg/zulR2D3QtnGnJsAAARmxnSjXRY2gRRV7z9+O9bBA==" saltValue="tpjhl5SEgbO1LeMEsK1n4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Q12" sqref="Q12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>
        <v>24</v>
      </c>
      <c r="Q5" s="411"/>
      <c r="R5" s="410"/>
      <c r="S5" s="411"/>
      <c r="T5" s="410"/>
      <c r="U5" s="411"/>
      <c r="V5" s="410"/>
      <c r="W5" s="411"/>
      <c r="X5" s="410"/>
      <c r="Y5" s="411"/>
      <c r="Z5" s="410">
        <v>3</v>
      </c>
      <c r="AA5" s="411"/>
      <c r="AB5" s="412">
        <f t="shared" ref="AB5:AC47" si="0">B5+D5+F5+H5+J5+L5+N5+P5+R5+T5+V5+X5+Z5</f>
        <v>27</v>
      </c>
      <c r="AC5" s="412">
        <f t="shared" si="0"/>
        <v>0</v>
      </c>
      <c r="AD5" s="412">
        <f t="shared" ref="AD5:AD47" si="1">AB5+AC5</f>
        <v>27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>
        <v>24</v>
      </c>
      <c r="R7" s="410"/>
      <c r="S7" s="411"/>
      <c r="T7" s="410"/>
      <c r="U7" s="411"/>
      <c r="V7" s="410"/>
      <c r="W7" s="411"/>
      <c r="X7" s="410"/>
      <c r="Y7" s="411"/>
      <c r="Z7" s="410"/>
      <c r="AA7" s="411">
        <v>3</v>
      </c>
      <c r="AB7" s="412">
        <f t="shared" si="0"/>
        <v>0</v>
      </c>
      <c r="AC7" s="412">
        <f t="shared" si="0"/>
        <v>27</v>
      </c>
      <c r="AD7" s="412">
        <f t="shared" si="1"/>
        <v>27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>
        <v>1</v>
      </c>
      <c r="I8" s="411">
        <v>21</v>
      </c>
      <c r="J8" s="410"/>
      <c r="K8" s="411"/>
      <c r="L8" s="410"/>
      <c r="M8" s="411"/>
      <c r="N8" s="410"/>
      <c r="O8" s="411"/>
      <c r="P8" s="410">
        <v>46</v>
      </c>
      <c r="Q8" s="411">
        <v>102</v>
      </c>
      <c r="R8" s="410"/>
      <c r="S8" s="411"/>
      <c r="T8" s="410"/>
      <c r="U8" s="411"/>
      <c r="V8" s="410"/>
      <c r="W8" s="411"/>
      <c r="X8" s="410"/>
      <c r="Y8" s="411"/>
      <c r="Z8" s="410">
        <v>6</v>
      </c>
      <c r="AA8" s="411">
        <v>15</v>
      </c>
      <c r="AB8" s="412">
        <f t="shared" si="0"/>
        <v>53</v>
      </c>
      <c r="AC8" s="412">
        <f t="shared" si="0"/>
        <v>138</v>
      </c>
      <c r="AD8" s="412">
        <f t="shared" si="1"/>
        <v>191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>
        <v>25</v>
      </c>
      <c r="E10" s="411">
        <v>3</v>
      </c>
      <c r="F10" s="410">
        <v>8</v>
      </c>
      <c r="G10" s="411">
        <v>1</v>
      </c>
      <c r="H10" s="410">
        <v>284.5</v>
      </c>
      <c r="I10" s="411">
        <v>937</v>
      </c>
      <c r="J10" s="410">
        <v>3</v>
      </c>
      <c r="K10" s="411"/>
      <c r="L10" s="410"/>
      <c r="M10" s="411">
        <v>17</v>
      </c>
      <c r="N10" s="410"/>
      <c r="O10" s="411"/>
      <c r="P10" s="410">
        <v>55.5</v>
      </c>
      <c r="Q10" s="411">
        <v>42</v>
      </c>
      <c r="R10" s="410"/>
      <c r="S10" s="411"/>
      <c r="T10" s="410"/>
      <c r="U10" s="411"/>
      <c r="V10" s="410">
        <v>4</v>
      </c>
      <c r="W10" s="411">
        <v>4</v>
      </c>
      <c r="X10" s="410"/>
      <c r="Y10" s="411"/>
      <c r="Z10" s="410">
        <v>35.5</v>
      </c>
      <c r="AA10" s="411">
        <v>24</v>
      </c>
      <c r="AB10" s="412">
        <f t="shared" si="0"/>
        <v>415.5</v>
      </c>
      <c r="AC10" s="412">
        <f t="shared" si="0"/>
        <v>1028</v>
      </c>
      <c r="AD10" s="412">
        <f t="shared" si="1"/>
        <v>1443.5</v>
      </c>
    </row>
    <row r="11" spans="1:30" ht="24.95" customHeight="1" x14ac:dyDescent="0.15">
      <c r="A11" s="374" t="s">
        <v>46</v>
      </c>
      <c r="B11" s="410"/>
      <c r="C11" s="411"/>
      <c r="D11" s="410"/>
      <c r="E11" s="411">
        <v>18</v>
      </c>
      <c r="F11" s="410">
        <v>5</v>
      </c>
      <c r="G11" s="411">
        <v>17</v>
      </c>
      <c r="H11" s="410">
        <v>50</v>
      </c>
      <c r="I11" s="411">
        <v>506</v>
      </c>
      <c r="J11" s="410"/>
      <c r="K11" s="411"/>
      <c r="L11" s="410"/>
      <c r="M11" s="411">
        <v>17</v>
      </c>
      <c r="N11" s="410"/>
      <c r="O11" s="411"/>
      <c r="P11" s="410">
        <v>17</v>
      </c>
      <c r="Q11" s="411">
        <v>20</v>
      </c>
      <c r="R11" s="410"/>
      <c r="S11" s="411"/>
      <c r="T11" s="410"/>
      <c r="U11" s="411"/>
      <c r="V11" s="410">
        <v>12</v>
      </c>
      <c r="W11" s="411">
        <v>20</v>
      </c>
      <c r="X11" s="410"/>
      <c r="Y11" s="411"/>
      <c r="Z11" s="410"/>
      <c r="AA11" s="411"/>
      <c r="AB11" s="412">
        <f t="shared" si="0"/>
        <v>84</v>
      </c>
      <c r="AC11" s="412">
        <f t="shared" si="0"/>
        <v>598</v>
      </c>
      <c r="AD11" s="412">
        <f t="shared" si="1"/>
        <v>682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>
        <v>6</v>
      </c>
      <c r="G12" s="411"/>
      <c r="H12" s="410">
        <v>163</v>
      </c>
      <c r="I12" s="411">
        <v>379</v>
      </c>
      <c r="J12" s="410"/>
      <c r="K12" s="411">
        <v>246</v>
      </c>
      <c r="L12" s="410"/>
      <c r="M12" s="411"/>
      <c r="N12" s="410">
        <v>1</v>
      </c>
      <c r="O12" s="411"/>
      <c r="P12" s="410">
        <v>2.5</v>
      </c>
      <c r="Q12" s="411">
        <v>1</v>
      </c>
      <c r="R12" s="410"/>
      <c r="S12" s="411"/>
      <c r="T12" s="410"/>
      <c r="U12" s="411"/>
      <c r="V12" s="410"/>
      <c r="W12" s="411"/>
      <c r="X12" s="410"/>
      <c r="Y12" s="411"/>
      <c r="Z12" s="410"/>
      <c r="AA12" s="411"/>
      <c r="AB12" s="412">
        <f t="shared" si="0"/>
        <v>172.5</v>
      </c>
      <c r="AC12" s="412">
        <f t="shared" si="0"/>
        <v>626</v>
      </c>
      <c r="AD12" s="412">
        <f t="shared" si="1"/>
        <v>798.5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>
        <v>37</v>
      </c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>
        <v>27</v>
      </c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64</v>
      </c>
      <c r="AC14" s="412">
        <f t="shared" si="0"/>
        <v>0</v>
      </c>
      <c r="AD14" s="412">
        <f t="shared" si="1"/>
        <v>64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62</v>
      </c>
      <c r="E48" s="416">
        <f t="shared" si="2"/>
        <v>21</v>
      </c>
      <c r="F48" s="416">
        <f t="shared" si="2"/>
        <v>19</v>
      </c>
      <c r="G48" s="416">
        <f t="shared" si="2"/>
        <v>18</v>
      </c>
      <c r="H48" s="416">
        <f t="shared" si="2"/>
        <v>498.5</v>
      </c>
      <c r="I48" s="416">
        <f t="shared" si="2"/>
        <v>1843</v>
      </c>
      <c r="J48" s="416">
        <f t="shared" si="2"/>
        <v>3</v>
      </c>
      <c r="K48" s="416">
        <f t="shared" si="2"/>
        <v>246</v>
      </c>
      <c r="L48" s="416">
        <f t="shared" si="2"/>
        <v>0</v>
      </c>
      <c r="M48" s="416">
        <f t="shared" si="2"/>
        <v>34</v>
      </c>
      <c r="N48" s="416">
        <f t="shared" si="2"/>
        <v>1</v>
      </c>
      <c r="O48" s="416">
        <f t="shared" si="2"/>
        <v>0</v>
      </c>
      <c r="P48" s="416">
        <f t="shared" si="2"/>
        <v>172</v>
      </c>
      <c r="Q48" s="416">
        <f t="shared" si="2"/>
        <v>189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16</v>
      </c>
      <c r="W48" s="416">
        <f t="shared" si="2"/>
        <v>24</v>
      </c>
      <c r="X48" s="416">
        <f t="shared" si="2"/>
        <v>0</v>
      </c>
      <c r="Y48" s="416">
        <f t="shared" si="2"/>
        <v>0</v>
      </c>
      <c r="Z48" s="416">
        <f t="shared" si="2"/>
        <v>44.5</v>
      </c>
      <c r="AA48" s="416">
        <f t="shared" si="2"/>
        <v>42</v>
      </c>
      <c r="AB48" s="416">
        <f>SUM(AB4:AB47)</f>
        <v>816</v>
      </c>
      <c r="AC48" s="416">
        <f>SUM(AC4:AC47)</f>
        <v>2417</v>
      </c>
      <c r="AD48" s="416">
        <f>SUM(AD4:AD47)</f>
        <v>3233</v>
      </c>
    </row>
    <row r="49" spans="1:30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550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4" t="s">
        <v>429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9cZGrubf7cMLzJXZnJFA551jSiOyq8Ko+S3nxPekCRjnE/v9Y3ZEO7PCdSEpwGCRVrrXf74P38FS0bq1KNIQVg==" saltValue="RS5ChRHLFZXCY8N3QXsX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34" sqref="D3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1" t="s">
        <v>451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">
      <c r="A4" s="417">
        <v>43175</v>
      </c>
      <c r="B4" s="578"/>
      <c r="C4" s="579"/>
      <c r="D4" s="580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1"/>
    </row>
    <row r="6" spans="1:21" ht="21.95" customHeight="1" x14ac:dyDescent="0.2">
      <c r="A6" s="237" t="s">
        <v>203</v>
      </c>
      <c r="B6" s="312">
        <v>0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2" t="s">
        <v>414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">
      <c r="A18" s="417">
        <v>43399</v>
      </c>
      <c r="B18" s="578"/>
      <c r="C18" s="579"/>
      <c r="D18" s="580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1"/>
    </row>
    <row r="20" spans="1:21" ht="21.95" customHeight="1" x14ac:dyDescent="0.2">
      <c r="A20" s="237" t="s">
        <v>203</v>
      </c>
      <c r="B20" s="312">
        <v>22</v>
      </c>
      <c r="C20" s="344">
        <v>0.29166666666666669</v>
      </c>
      <c r="D20" s="293" t="s">
        <v>463</v>
      </c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22</v>
      </c>
      <c r="C25" s="230">
        <f>SUM(C20:C24)</f>
        <v>0.29166666666666669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2" t="s">
        <v>414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">
      <c r="A32" s="417">
        <v>43419</v>
      </c>
      <c r="B32" s="578"/>
      <c r="C32" s="579"/>
      <c r="D32" s="580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1"/>
    </row>
    <row r="34" spans="1:21" ht="21.95" customHeight="1" x14ac:dyDescent="0.2">
      <c r="A34" s="237" t="s">
        <v>203</v>
      </c>
      <c r="B34" s="312">
        <v>0</v>
      </c>
      <c r="C34" s="344">
        <v>0.29166666666666669</v>
      </c>
      <c r="D34" s="293" t="s">
        <v>463</v>
      </c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0.29166666666666669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2" t="s">
        <v>414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">
      <c r="A46" s="417" t="s">
        <v>431</v>
      </c>
      <c r="B46" s="578"/>
      <c r="C46" s="579"/>
      <c r="D46" s="580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1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2" t="s">
        <v>414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">
      <c r="A60" s="417" t="s">
        <v>431</v>
      </c>
      <c r="B60" s="578"/>
      <c r="C60" s="579"/>
      <c r="D60" s="580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1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2" t="s">
        <v>414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">
      <c r="A74" s="417" t="s">
        <v>431</v>
      </c>
      <c r="B74" s="578"/>
      <c r="C74" s="579"/>
      <c r="D74" s="580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1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2" t="s">
        <v>414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">
      <c r="A88" s="417" t="s">
        <v>431</v>
      </c>
      <c r="B88" s="578"/>
      <c r="C88" s="579"/>
      <c r="D88" s="580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1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2" t="s">
        <v>414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">
      <c r="A102" s="417" t="s">
        <v>431</v>
      </c>
      <c r="B102" s="578"/>
      <c r="C102" s="579"/>
      <c r="D102" s="580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1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2" t="s">
        <v>414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">
      <c r="A116" s="417" t="s">
        <v>431</v>
      </c>
      <c r="B116" s="578"/>
      <c r="C116" s="579"/>
      <c r="D116" s="580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1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2" t="s">
        <v>414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">
      <c r="A130" s="417" t="s">
        <v>431</v>
      </c>
      <c r="B130" s="578"/>
      <c r="C130" s="579"/>
      <c r="D130" s="580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1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2" t="s">
        <v>414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">
      <c r="A144" s="417" t="s">
        <v>431</v>
      </c>
      <c r="B144" s="578"/>
      <c r="C144" s="579"/>
      <c r="D144" s="580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1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2" t="s">
        <v>414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">
      <c r="A158" s="417" t="s">
        <v>431</v>
      </c>
      <c r="B158" s="578"/>
      <c r="C158" s="579"/>
      <c r="D158" s="580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1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2" t="s">
        <v>414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">
      <c r="A172" s="417" t="s">
        <v>431</v>
      </c>
      <c r="B172" s="578"/>
      <c r="C172" s="579"/>
      <c r="D172" s="580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1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2" t="s">
        <v>414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">
      <c r="A186" s="417" t="s">
        <v>431</v>
      </c>
      <c r="B186" s="578"/>
      <c r="C186" s="579"/>
      <c r="D186" s="580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1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2" t="s">
        <v>414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">
      <c r="A200" s="417" t="s">
        <v>431</v>
      </c>
      <c r="B200" s="578"/>
      <c r="C200" s="579"/>
      <c r="D200" s="580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1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2" t="s">
        <v>414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">
      <c r="A214" s="417" t="s">
        <v>431</v>
      </c>
      <c r="B214" s="578"/>
      <c r="C214" s="579"/>
      <c r="D214" s="580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1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2" t="s">
        <v>414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">
      <c r="A228" s="417" t="s">
        <v>431</v>
      </c>
      <c r="B228" s="578"/>
      <c r="C228" s="579"/>
      <c r="D228" s="580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1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2" t="s">
        <v>414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">
      <c r="A242" s="417" t="s">
        <v>431</v>
      </c>
      <c r="B242" s="578"/>
      <c r="C242" s="579"/>
      <c r="D242" s="580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1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2" t="s">
        <v>414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">
      <c r="A256" s="417" t="s">
        <v>431</v>
      </c>
      <c r="B256" s="578"/>
      <c r="C256" s="579"/>
      <c r="D256" s="580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1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2" t="s">
        <v>414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">
      <c r="A270" s="417" t="s">
        <v>431</v>
      </c>
      <c r="B270" s="578"/>
      <c r="C270" s="579"/>
      <c r="D270" s="580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1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2" t="s">
        <v>414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">
      <c r="A284" s="417" t="s">
        <v>431</v>
      </c>
      <c r="B284" s="578"/>
      <c r="C284" s="579"/>
      <c r="D284" s="580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1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2" t="s">
        <v>414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">
      <c r="A298" s="417" t="s">
        <v>431</v>
      </c>
      <c r="B298" s="578"/>
      <c r="C298" s="579"/>
      <c r="D298" s="580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1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2" t="s">
        <v>414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">
      <c r="A312" s="417" t="s">
        <v>431</v>
      </c>
      <c r="B312" s="578"/>
      <c r="C312" s="579"/>
      <c r="D312" s="580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1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2" t="s">
        <v>414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yOVq4XHb/wDeuyNqmMb3wLY3wB6T4tQozH3iWorJudEWbe8BLduW7Jn30s6mUty6ZrZqy57MDCb45se3F2OI5A==" saltValue="dcMDiKqFQ4qk+NUzyaRHN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C13" sqref="C1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5" t="s">
        <v>240</v>
      </c>
      <c r="B1" s="585"/>
      <c r="C1" s="585"/>
      <c r="D1" s="585"/>
    </row>
    <row r="2" spans="1:13" s="122" customFormat="1" ht="30" customHeight="1" x14ac:dyDescent="0.2">
      <c r="A2" s="586" t="s">
        <v>241</v>
      </c>
      <c r="B2" s="586"/>
      <c r="C2" s="586"/>
      <c r="D2" s="586"/>
    </row>
    <row r="3" spans="1:13" s="122" customFormat="1" ht="63" customHeight="1" x14ac:dyDescent="0.2">
      <c r="A3" s="591" t="s">
        <v>525</v>
      </c>
      <c r="B3" s="591"/>
      <c r="C3" s="591"/>
      <c r="D3" s="591"/>
      <c r="G3" s="144"/>
    </row>
    <row r="4" spans="1:13" s="122" customFormat="1" ht="20.100000000000001" customHeight="1" x14ac:dyDescent="0.2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</v>
      </c>
      <c r="C6" s="343">
        <v>3</v>
      </c>
      <c r="D6" s="294">
        <f t="shared" ref="D6:D29" si="0">B6+C6</f>
        <v>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46</v>
      </c>
      <c r="C7" s="343">
        <v>61</v>
      </c>
      <c r="D7" s="295">
        <f t="shared" si="0"/>
        <v>107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4</v>
      </c>
      <c r="C8" s="343">
        <v>14</v>
      </c>
      <c r="D8" s="295">
        <f t="shared" si="0"/>
        <v>18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6</v>
      </c>
      <c r="D9" s="295">
        <f t="shared" si="0"/>
        <v>10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10</v>
      </c>
      <c r="C10" s="343">
        <v>15</v>
      </c>
      <c r="D10" s="295">
        <f t="shared" si="0"/>
        <v>25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5</v>
      </c>
      <c r="C11" s="343">
        <v>12</v>
      </c>
      <c r="D11" s="295">
        <f t="shared" si="0"/>
        <v>17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2</v>
      </c>
      <c r="C12" s="343">
        <v>3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3</v>
      </c>
      <c r="C13" s="343">
        <v>2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6</v>
      </c>
      <c r="C14" s="343">
        <v>4</v>
      </c>
      <c r="D14" s="295">
        <f t="shared" si="0"/>
        <v>10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3</v>
      </c>
      <c r="C15" s="343">
        <v>4</v>
      </c>
      <c r="D15" s="295">
        <f t="shared" si="0"/>
        <v>7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>
        <v>1</v>
      </c>
      <c r="C18" s="343"/>
      <c r="D18" s="295">
        <f t="shared" si="0"/>
        <v>1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86</v>
      </c>
      <c r="C29" s="297">
        <f>SUM(C6:C28)</f>
        <v>124</v>
      </c>
      <c r="D29" s="297">
        <f t="shared" si="0"/>
        <v>210</v>
      </c>
    </row>
    <row r="30" spans="1:7" s="126" customFormat="1" ht="9" customHeight="1" x14ac:dyDescent="0.2">
      <c r="A30" s="150"/>
      <c r="B30" s="151">
        <f>'Quadro 1'!X48</f>
        <v>86</v>
      </c>
      <c r="C30" s="151">
        <f>'Quadro 1'!Y48</f>
        <v>124</v>
      </c>
      <c r="D30" s="151">
        <f>'Quadro 1'!Z48</f>
        <v>210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0" t="s">
        <v>456</v>
      </c>
      <c r="B38" s="590"/>
      <c r="C38" s="590"/>
      <c r="D38" s="590"/>
    </row>
    <row r="39" spans="1:12" s="126" customFormat="1" ht="19.5" customHeight="1" x14ac:dyDescent="0.2">
      <c r="A39" s="582" t="s">
        <v>242</v>
      </c>
      <c r="B39" s="582"/>
      <c r="C39" s="582"/>
      <c r="D39" s="582"/>
    </row>
    <row r="40" spans="1:12" s="126" customFormat="1" ht="15" customHeight="1" thickBot="1" x14ac:dyDescent="0.25">
      <c r="A40" s="155"/>
      <c r="B40" s="583" t="s">
        <v>271</v>
      </c>
      <c r="C40" s="584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279</v>
      </c>
      <c r="C42" s="209">
        <v>279</v>
      </c>
      <c r="G42" s="147"/>
    </row>
    <row r="43" spans="1:12" s="126" customFormat="1" ht="15" customHeight="1" thickBot="1" x14ac:dyDescent="0.25">
      <c r="A43" s="161" t="s">
        <v>274</v>
      </c>
      <c r="B43" s="210">
        <v>3734.06</v>
      </c>
      <c r="C43" s="211">
        <v>2952.21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Az1Uck3favSNcm+iVeL1ksNtXOvS+vvxcM7eR2xFiiCFd4GsGrlvIxDDfHPGJhEgsWhmOwVd0ARQsFJK1hEOEw==" saltValue="iMWMbGmweg+HOdKl8bksL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="160" zoomScaleNormal="16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2" t="s">
        <v>457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40" t="s">
        <v>278</v>
      </c>
      <c r="B4" s="337">
        <v>3535736.98</v>
      </c>
    </row>
    <row r="5" spans="1:2" ht="15" customHeight="1" x14ac:dyDescent="0.3">
      <c r="A5" s="401" t="s">
        <v>279</v>
      </c>
      <c r="B5" s="402">
        <f>B34</f>
        <v>104460.64000000001</v>
      </c>
    </row>
    <row r="6" spans="1:2" ht="15" customHeight="1" x14ac:dyDescent="0.3">
      <c r="A6" s="166" t="s">
        <v>280</v>
      </c>
      <c r="B6" s="338">
        <v>0</v>
      </c>
    </row>
    <row r="7" spans="1:2" ht="15" customHeight="1" x14ac:dyDescent="0.3">
      <c r="A7" s="403" t="s">
        <v>281</v>
      </c>
      <c r="B7" s="404">
        <f>B54</f>
        <v>223571.56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1291257.77</v>
      </c>
    </row>
    <row r="10" spans="1:2" ht="15" customHeight="1" x14ac:dyDescent="0.3">
      <c r="A10" s="78" t="s">
        <v>77</v>
      </c>
      <c r="B10" s="298">
        <f>SUM(B4:B9)</f>
        <v>5155026.95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6" t="s">
        <v>535</v>
      </c>
      <c r="B15" s="596"/>
    </row>
    <row r="16" spans="1:2" s="165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40" t="s">
        <v>501</v>
      </c>
      <c r="B19" s="340">
        <v>14489.69</v>
      </c>
    </row>
    <row r="20" spans="1:2" ht="15" customHeight="1" x14ac:dyDescent="0.3">
      <c r="A20" s="166" t="s">
        <v>285</v>
      </c>
      <c r="B20" s="341">
        <v>0</v>
      </c>
    </row>
    <row r="21" spans="1:2" ht="15" customHeight="1" x14ac:dyDescent="0.3">
      <c r="A21" s="166" t="s">
        <v>286</v>
      </c>
      <c r="B21" s="341">
        <v>13131.02</v>
      </c>
    </row>
    <row r="22" spans="1:2" ht="15" customHeight="1" x14ac:dyDescent="0.3">
      <c r="A22" s="474" t="s">
        <v>537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538</v>
      </c>
      <c r="B24" s="341">
        <v>0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0</v>
      </c>
    </row>
    <row r="28" spans="1:2" ht="15" customHeight="1" x14ac:dyDescent="0.3">
      <c r="A28" s="166" t="s">
        <v>290</v>
      </c>
      <c r="B28" s="341">
        <v>15319.35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27481.49</v>
      </c>
    </row>
    <row r="31" spans="1:2" ht="15" customHeight="1" x14ac:dyDescent="0.3">
      <c r="A31" s="166" t="s">
        <v>293</v>
      </c>
      <c r="B31" s="341">
        <v>29230.68</v>
      </c>
    </row>
    <row r="32" spans="1:2" ht="15" customHeight="1" x14ac:dyDescent="0.3">
      <c r="A32" s="166" t="s">
        <v>294</v>
      </c>
      <c r="B32" s="341">
        <v>1399.56</v>
      </c>
    </row>
    <row r="33" spans="1:2" ht="15" customHeight="1" x14ac:dyDescent="0.3">
      <c r="A33" s="241" t="s">
        <v>539</v>
      </c>
      <c r="B33" s="342">
        <v>3408.85</v>
      </c>
    </row>
    <row r="34" spans="1:2" ht="15" customHeight="1" x14ac:dyDescent="0.3">
      <c r="A34" s="78" t="s">
        <v>77</v>
      </c>
      <c r="B34" s="302">
        <f>SUM(B19:B33)</f>
        <v>104460.64000000001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40" t="s">
        <v>296</v>
      </c>
      <c r="B43" s="299">
        <v>550.89</v>
      </c>
    </row>
    <row r="44" spans="1:2" ht="15" customHeight="1" x14ac:dyDescent="0.3">
      <c r="A44" s="166" t="s">
        <v>297</v>
      </c>
      <c r="B44" s="300">
        <v>14536.77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0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0</v>
      </c>
    </row>
    <row r="50" spans="1:2" ht="15" customHeight="1" x14ac:dyDescent="0.3">
      <c r="A50" s="166" t="s">
        <v>303</v>
      </c>
      <c r="B50" s="300">
        <v>0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207844.96</v>
      </c>
    </row>
    <row r="53" spans="1:2" ht="15" customHeight="1" x14ac:dyDescent="0.3">
      <c r="A53" s="241" t="s">
        <v>545</v>
      </c>
      <c r="B53" s="301">
        <v>638.94000000000005</v>
      </c>
    </row>
    <row r="54" spans="1:2" ht="15" customHeight="1" x14ac:dyDescent="0.3">
      <c r="A54" s="78" t="s">
        <v>77</v>
      </c>
      <c r="B54" s="302">
        <f>SUM(B43:B53)</f>
        <v>223571.56</v>
      </c>
    </row>
    <row r="55" spans="1:2" ht="24.95" customHeight="1" x14ac:dyDescent="0.3"/>
    <row r="56" spans="1:2" s="165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XE0LcPKTQq4efOGv0Oz+m7BLwPGZyE79jV+rO8gY8DH+O1EAFTSW2Wk3rzES4zO8F/Tj53ecZo6jeysyYIT+uw==" saltValue="BeP9E1Jrmftu/cJ7X0vKS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E8" sqref="E8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9" t="s">
        <v>458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2" t="s">
        <v>322</v>
      </c>
      <c r="B4" s="245" t="s">
        <v>42</v>
      </c>
      <c r="C4" s="251">
        <f>D4+E4+F4+G4+H4</f>
        <v>1</v>
      </c>
      <c r="D4" s="327"/>
      <c r="E4" s="327">
        <v>1</v>
      </c>
      <c r="F4" s="327">
        <v>0</v>
      </c>
      <c r="G4" s="328">
        <v>0</v>
      </c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7"/>
      <c r="B5" s="246" t="s">
        <v>43</v>
      </c>
      <c r="C5" s="252">
        <f>D5+E5+F5+G5+H5</f>
        <v>1</v>
      </c>
      <c r="D5" s="330"/>
      <c r="E5" s="330">
        <v>0</v>
      </c>
      <c r="F5" s="330">
        <v>0</v>
      </c>
      <c r="G5" s="331">
        <v>1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7" t="s">
        <v>323</v>
      </c>
      <c r="B6" s="246" t="s">
        <v>42</v>
      </c>
      <c r="C6" s="253">
        <f t="shared" ref="C6:C11" si="0">SUM(E6:G6)</f>
        <v>3</v>
      </c>
      <c r="D6" s="332"/>
      <c r="E6" s="333">
        <v>3</v>
      </c>
      <c r="F6" s="333">
        <v>0</v>
      </c>
      <c r="G6" s="333">
        <v>0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7"/>
      <c r="B7" s="246" t="s">
        <v>43</v>
      </c>
      <c r="C7" s="252">
        <f t="shared" si="0"/>
        <v>246</v>
      </c>
      <c r="D7" s="334"/>
      <c r="E7" s="331">
        <v>0</v>
      </c>
      <c r="F7" s="331">
        <v>0</v>
      </c>
      <c r="G7" s="331">
        <v>246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7" t="s">
        <v>324</v>
      </c>
      <c r="B8" s="246" t="s">
        <v>42</v>
      </c>
      <c r="C8" s="253">
        <f t="shared" si="0"/>
        <v>215</v>
      </c>
      <c r="D8" s="332"/>
      <c r="E8" s="333">
        <v>0</v>
      </c>
      <c r="F8" s="333">
        <v>38</v>
      </c>
      <c r="G8" s="333">
        <v>177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7"/>
      <c r="B9" s="246" t="s">
        <v>43</v>
      </c>
      <c r="C9" s="252">
        <f t="shared" si="0"/>
        <v>502</v>
      </c>
      <c r="D9" s="334"/>
      <c r="E9" s="331">
        <v>1</v>
      </c>
      <c r="F9" s="331">
        <v>59</v>
      </c>
      <c r="G9" s="331">
        <v>442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549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shzWisWP/iEhfsS+ApJTq3u2D8MKA0eOlk9HxHOwNglEA30YqHQ7hHRjuGzRFWyTnTJC/l+ats/zoy3oUmG2Ag==" saltValue="P9jBCXqbl+lzuWk9kchwf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">
      <c r="A2" s="605" t="s">
        <v>328</v>
      </c>
      <c r="B2" s="605"/>
      <c r="C2" s="178" t="s">
        <v>329</v>
      </c>
    </row>
    <row r="3" spans="1:7" ht="24.95" customHeight="1" x14ac:dyDescent="0.2">
      <c r="A3" s="606" t="s">
        <v>330</v>
      </c>
      <c r="B3" s="606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7" t="s">
        <v>334</v>
      </c>
      <c r="B7" s="607"/>
      <c r="C7" s="314">
        <v>1</v>
      </c>
    </row>
    <row r="8" spans="1:7" ht="24.95" customHeight="1" x14ac:dyDescent="0.2">
      <c r="A8" s="603" t="s">
        <v>335</v>
      </c>
      <c r="B8" s="603"/>
      <c r="C8" s="313"/>
    </row>
    <row r="9" spans="1:7" ht="24.95" customHeight="1" x14ac:dyDescent="0.2">
      <c r="A9" s="537" t="s">
        <v>77</v>
      </c>
      <c r="B9" s="537"/>
      <c r="C9" s="281">
        <f>SUM(C4:C8)</f>
        <v>1</v>
      </c>
    </row>
  </sheetData>
  <sheetProtection algorithmName="SHA-512" hashValue="gWQgcHf4vCx10oCwQmxNgja0VN1jqnMTOLHxS86cD8oPHxEeypV+auyoCSbdQpg9qIDEH7SQNTdTJ8JBzmwPkA==" saltValue="PC3CTtH4HWAIeoNR1Am6Q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D4" sqref="D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9" t="s">
        <v>459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">
      <c r="A2" s="608" t="s">
        <v>336</v>
      </c>
      <c r="B2" s="608"/>
      <c r="C2" s="608" t="s">
        <v>329</v>
      </c>
      <c r="D2" s="609" t="s">
        <v>337</v>
      </c>
    </row>
    <row r="3" spans="1:8" ht="24" customHeight="1" x14ac:dyDescent="0.2">
      <c r="A3" s="258" t="s">
        <v>338</v>
      </c>
      <c r="B3" s="258" t="s">
        <v>239</v>
      </c>
      <c r="C3" s="608"/>
      <c r="D3" s="610"/>
    </row>
    <row r="4" spans="1:8" ht="24.95" customHeight="1" x14ac:dyDescent="0.2">
      <c r="A4" s="321">
        <v>22.01</v>
      </c>
      <c r="B4" s="322" t="s">
        <v>556</v>
      </c>
      <c r="C4" s="312">
        <v>1</v>
      </c>
      <c r="D4" s="318">
        <v>3</v>
      </c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k9lhaNJT9FQhZTQrIS6p1cS6Did6Ur1K+01QnJtx1XSctUeWbBlZQDbfxZ9EEorbS2QMxDFT59ovYrZeyYJXvQ==" saltValue="FOWYTN0cWcpUaKrpxmFEu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8" sqref="D8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">
      <c r="A2" s="612" t="s">
        <v>340</v>
      </c>
      <c r="B2" s="612"/>
      <c r="C2" s="259" t="s">
        <v>341</v>
      </c>
      <c r="D2" s="259" t="s">
        <v>277</v>
      </c>
    </row>
    <row r="3" spans="1:10" ht="24.95" customHeight="1" x14ac:dyDescent="0.2">
      <c r="A3" s="606" t="s">
        <v>342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>
        <v>0</v>
      </c>
      <c r="D4" s="315"/>
    </row>
    <row r="5" spans="1:10" ht="20.100000000000001" customHeight="1" x14ac:dyDescent="0.2">
      <c r="A5" s="248"/>
      <c r="B5" s="249" t="s">
        <v>344</v>
      </c>
      <c r="C5" s="314">
        <v>0</v>
      </c>
      <c r="D5" s="315"/>
    </row>
    <row r="6" spans="1:10" ht="20.100000000000001" customHeight="1" x14ac:dyDescent="0.2">
      <c r="A6" s="248"/>
      <c r="B6" s="249" t="s">
        <v>345</v>
      </c>
      <c r="C6" s="314">
        <v>0</v>
      </c>
      <c r="D6" s="315"/>
    </row>
    <row r="7" spans="1:10" ht="20.100000000000001" customHeight="1" x14ac:dyDescent="0.2">
      <c r="A7" s="248"/>
      <c r="B7" s="249" t="s">
        <v>346</v>
      </c>
      <c r="C7" s="314">
        <v>0</v>
      </c>
      <c r="D7" s="315"/>
    </row>
    <row r="8" spans="1:10" ht="24.95" customHeight="1" x14ac:dyDescent="0.2">
      <c r="A8" s="607" t="s">
        <v>514</v>
      </c>
      <c r="B8" s="607"/>
      <c r="C8" s="316"/>
      <c r="D8" s="315"/>
    </row>
    <row r="9" spans="1:10" ht="24.95" customHeight="1" x14ac:dyDescent="0.2">
      <c r="A9" s="603" t="s">
        <v>347</v>
      </c>
      <c r="B9" s="603"/>
      <c r="C9" s="313">
        <v>0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4" t="s">
        <v>515</v>
      </c>
      <c r="B12" s="524"/>
      <c r="C12" s="524"/>
      <c r="D12" s="524"/>
      <c r="E12" s="524"/>
    </row>
    <row r="13" spans="1:10" ht="9" hidden="1" customHeight="1" x14ac:dyDescent="0.2">
      <c r="A13" s="524"/>
      <c r="B13" s="524"/>
      <c r="C13" s="524"/>
      <c r="D13" s="524"/>
      <c r="E13" s="524"/>
    </row>
    <row r="14" spans="1:10" ht="9" hidden="1" customHeight="1" x14ac:dyDescent="0.2">
      <c r="A14" s="524"/>
      <c r="B14" s="524"/>
      <c r="C14" s="524"/>
      <c r="D14" s="524"/>
      <c r="E14" s="524"/>
    </row>
    <row r="15" spans="1:10" ht="9" hidden="1" customHeight="1" x14ac:dyDescent="0.2">
      <c r="A15" s="524"/>
      <c r="B15" s="524"/>
      <c r="C15" s="524"/>
      <c r="D15" s="524"/>
      <c r="E15" s="524"/>
    </row>
  </sheetData>
  <sheetProtection algorithmName="SHA-512" hashValue="4Yyp/kfV282COurqlQPounuODuwXQ0TBLMHm0Vvtl3CM9UzaJwDgSArPvRimVtbwILlw7+pfOOn7gs6Ul5ngUQ==" saltValue="OIrXA2WoGCqIcauR+d8pf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3" t="s">
        <v>349</v>
      </c>
      <c r="B1" s="613"/>
      <c r="C1" s="180"/>
      <c r="D1" s="180"/>
      <c r="E1" s="180"/>
    </row>
    <row r="2" spans="1:5" ht="18" customHeight="1" x14ac:dyDescent="0.2">
      <c r="A2" s="609" t="s">
        <v>410</v>
      </c>
      <c r="B2" s="608" t="s">
        <v>341</v>
      </c>
    </row>
    <row r="3" spans="1:5" ht="17.25" customHeight="1" x14ac:dyDescent="0.2">
      <c r="A3" s="609"/>
      <c r="B3" s="608"/>
    </row>
    <row r="4" spans="1:5" ht="24.95" customHeight="1" x14ac:dyDescent="0.2">
      <c r="A4" s="240" t="s">
        <v>350</v>
      </c>
      <c r="B4" s="312">
        <v>0</v>
      </c>
    </row>
    <row r="5" spans="1:5" ht="24.95" customHeight="1" x14ac:dyDescent="0.2">
      <c r="A5" s="166" t="s">
        <v>351</v>
      </c>
      <c r="B5" s="314">
        <v>0</v>
      </c>
    </row>
    <row r="6" spans="1:5" ht="24.95" customHeight="1" x14ac:dyDescent="0.2">
      <c r="A6" s="241" t="s">
        <v>352</v>
      </c>
      <c r="B6" s="313">
        <v>0</v>
      </c>
    </row>
    <row r="7" spans="1:5" ht="15.75" customHeight="1" x14ac:dyDescent="0.2"/>
  </sheetData>
  <sheetProtection algorithmName="SHA-512" hashValue="xwpjGJ15VE5lMD5q1TZd0DVg4BSaxE15IYVxfnh2NZgPzRJKxuGl6+I4z//npSxC+JGe2wW+zcp4yUxz15j80w==" saltValue="LGpaWYKrZUA/fPhEuaXhC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8" sqref="B8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4" t="s">
        <v>460</v>
      </c>
      <c r="B1" s="614"/>
      <c r="C1" s="181"/>
      <c r="D1" s="181"/>
      <c r="E1" s="181"/>
      <c r="F1" s="181"/>
      <c r="G1" s="181"/>
    </row>
    <row r="2" spans="1:7" ht="15.75" customHeight="1" x14ac:dyDescent="0.2">
      <c r="A2" s="616" t="s">
        <v>411</v>
      </c>
      <c r="B2" s="605" t="s">
        <v>341</v>
      </c>
    </row>
    <row r="3" spans="1:7" ht="15" customHeight="1" x14ac:dyDescent="0.2">
      <c r="A3" s="616"/>
      <c r="B3" s="605"/>
    </row>
    <row r="4" spans="1:7" ht="24.95" customHeight="1" x14ac:dyDescent="0.2">
      <c r="A4" s="240" t="s">
        <v>353</v>
      </c>
      <c r="B4" s="312">
        <v>0</v>
      </c>
    </row>
    <row r="5" spans="1:7" ht="24.95" customHeight="1" x14ac:dyDescent="0.2">
      <c r="A5" s="166" t="s">
        <v>354</v>
      </c>
      <c r="B5" s="314">
        <v>0</v>
      </c>
    </row>
    <row r="6" spans="1:7" ht="24.95" customHeight="1" x14ac:dyDescent="0.2">
      <c r="A6" s="166" t="s">
        <v>439</v>
      </c>
      <c r="B6" s="314">
        <v>0</v>
      </c>
    </row>
    <row r="7" spans="1:7" ht="24.95" customHeight="1" x14ac:dyDescent="0.2">
      <c r="A7" s="166" t="s">
        <v>440</v>
      </c>
      <c r="B7" s="314">
        <v>0</v>
      </c>
    </row>
    <row r="8" spans="1:7" ht="24.95" customHeight="1" x14ac:dyDescent="0.2">
      <c r="A8" s="241" t="s">
        <v>144</v>
      </c>
      <c r="B8" s="313">
        <v>0</v>
      </c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5" t="s">
        <v>355</v>
      </c>
      <c r="B11" s="615"/>
    </row>
    <row r="12" spans="1:7" ht="12" customHeight="1" x14ac:dyDescent="0.2"/>
  </sheetData>
  <sheetProtection algorithmName="SHA-512" hashValue="zWNk0G7vEDS5Z+b2TAPzPHV1Xgg5t7E20E5YQzBB0GYan3VI62jobMSJxErWSoDl8mFWt+uGpXesnPHPtx6fPw==" saltValue="q3jvI6reYzrRywcDsSgXsQ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29" t="s">
        <v>412</v>
      </c>
      <c r="B2" s="617" t="s">
        <v>341</v>
      </c>
    </row>
    <row r="3" spans="1:2" ht="19.5" customHeight="1" x14ac:dyDescent="0.2">
      <c r="A3" s="529"/>
      <c r="B3" s="617"/>
    </row>
    <row r="4" spans="1:2" ht="24.95" customHeight="1" x14ac:dyDescent="0.2">
      <c r="A4" s="240" t="s">
        <v>356</v>
      </c>
      <c r="B4" s="312">
        <v>0</v>
      </c>
    </row>
    <row r="5" spans="1:2" ht="24.95" customHeight="1" x14ac:dyDescent="0.2">
      <c r="A5" s="241" t="s">
        <v>357</v>
      </c>
      <c r="B5" s="313">
        <v>0</v>
      </c>
    </row>
    <row r="7" spans="1:2" ht="15.75" customHeight="1" x14ac:dyDescent="0.2"/>
  </sheetData>
  <sheetProtection algorithmName="SHA-512" hashValue="aILXENeISCArL1KCmf5aw2KH00Ls2RrjI0O8GOaqXu/zoRrePA4OAln9tjd1Adhyu3zsx6q6oAfTOMAMSiIUEA==" saltValue="64mhtsSeZuxLUMXFl9iMc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7" sqref="B7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8" t="s">
        <v>461</v>
      </c>
      <c r="B1" s="618"/>
    </row>
    <row r="2" spans="1:2" ht="18" customHeight="1" x14ac:dyDescent="0.2">
      <c r="A2" s="620" t="s">
        <v>413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40" t="s">
        <v>358</v>
      </c>
      <c r="B4" s="309">
        <v>0</v>
      </c>
    </row>
    <row r="5" spans="1:2" ht="24.95" customHeight="1" x14ac:dyDescent="0.2">
      <c r="A5" s="166" t="s">
        <v>359</v>
      </c>
      <c r="B5" s="310">
        <v>0</v>
      </c>
    </row>
    <row r="6" spans="1:2" ht="24.95" customHeight="1" x14ac:dyDescent="0.2">
      <c r="A6" s="166" t="s">
        <v>360</v>
      </c>
      <c r="B6" s="310">
        <v>0</v>
      </c>
    </row>
    <row r="7" spans="1:2" ht="24.95" customHeight="1" x14ac:dyDescent="0.2">
      <c r="A7" s="241" t="s">
        <v>361</v>
      </c>
      <c r="B7" s="311">
        <v>0</v>
      </c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Fo1jwJX8bhbB/g43a0MqLhFAxZYj6wWC79Re0vmspplYae6TD/yURNYFaOB6/BbjiAwhrsSWfRcMTutoT9mcfQ==" saltValue="SBvjLht3BVuOoNz9m2Ed4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11</v>
      </c>
      <c r="C3" s="306"/>
      <c r="D3" s="306"/>
      <c r="E3" s="306"/>
      <c r="F3" s="303">
        <f>B3+C3+D3+E3</f>
        <v>11</v>
      </c>
    </row>
    <row r="4" spans="1:7" ht="24.95" customHeight="1" x14ac:dyDescent="0.2">
      <c r="A4" s="241" t="s">
        <v>371</v>
      </c>
      <c r="B4" s="308">
        <v>109</v>
      </c>
      <c r="C4" s="308"/>
      <c r="D4" s="308"/>
      <c r="E4" s="308"/>
      <c r="F4" s="304">
        <f>B4+C4+D4+E4</f>
        <v>109</v>
      </c>
    </row>
    <row r="5" spans="1:7" ht="15" customHeight="1" x14ac:dyDescent="0.2">
      <c r="A5" s="78" t="s">
        <v>372</v>
      </c>
      <c r="B5" s="281">
        <f>SUM(B3:B4)</f>
        <v>120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120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6" t="s">
        <v>376</v>
      </c>
      <c r="B11" s="636"/>
      <c r="C11" s="636"/>
      <c r="D11" s="636"/>
      <c r="E11" s="636"/>
      <c r="F11" s="636"/>
      <c r="G11" s="636"/>
    </row>
    <row r="12" spans="1:7" s="263" customFormat="1" ht="39.950000000000003" customHeight="1" x14ac:dyDescent="0.2">
      <c r="A12" s="637" t="s">
        <v>454</v>
      </c>
      <c r="B12" s="637"/>
      <c r="C12" s="637"/>
      <c r="D12" s="637"/>
      <c r="E12" s="637"/>
      <c r="F12" s="637"/>
      <c r="G12" s="637"/>
    </row>
    <row r="13" spans="1:7" ht="20.100000000000001" customHeight="1" x14ac:dyDescent="0.2">
      <c r="A13" s="537" t="s">
        <v>377</v>
      </c>
      <c r="B13" s="78" t="s">
        <v>378</v>
      </c>
      <c r="C13" s="78" t="s">
        <v>379</v>
      </c>
      <c r="D13" s="537" t="s">
        <v>41</v>
      </c>
      <c r="E13" s="638"/>
      <c r="F13" s="265"/>
      <c r="G13" s="148"/>
    </row>
    <row r="14" spans="1:7" ht="30" customHeight="1" x14ac:dyDescent="0.2">
      <c r="A14" s="537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>
        <v>1</v>
      </c>
      <c r="D19" s="279">
        <f t="shared" si="0"/>
        <v>1</v>
      </c>
      <c r="E19" s="307">
        <v>1</v>
      </c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1</v>
      </c>
      <c r="C21" s="307">
        <v>76</v>
      </c>
      <c r="D21" s="279">
        <f t="shared" si="0"/>
        <v>77</v>
      </c>
      <c r="E21" s="307">
        <v>30</v>
      </c>
      <c r="F21" s="265"/>
      <c r="G21" s="148"/>
    </row>
    <row r="22" spans="1:7" ht="30" customHeight="1" x14ac:dyDescent="0.2">
      <c r="A22" s="374" t="s">
        <v>46</v>
      </c>
      <c r="B22" s="307">
        <v>10</v>
      </c>
      <c r="C22" s="307">
        <v>31</v>
      </c>
      <c r="D22" s="279">
        <f t="shared" si="0"/>
        <v>41</v>
      </c>
      <c r="E22" s="307">
        <v>21</v>
      </c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>
        <v>1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11</v>
      </c>
      <c r="C60" s="281">
        <f>SUM(C15:C59)</f>
        <v>109</v>
      </c>
      <c r="D60" s="281">
        <f>SUM(D15:D59)</f>
        <v>120</v>
      </c>
      <c r="E60" s="281">
        <f>SUM(E15:E59)</f>
        <v>53</v>
      </c>
      <c r="F60" s="195"/>
      <c r="G60" s="195"/>
    </row>
    <row r="61" spans="1:7" s="123" customFormat="1" ht="12" customHeight="1" x14ac:dyDescent="0.2">
      <c r="A61" s="79"/>
      <c r="B61" s="639" t="s">
        <v>383</v>
      </c>
      <c r="C61" s="640"/>
      <c r="D61" s="640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1" t="s">
        <v>384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">
      <c r="A64" s="641" t="s">
        <v>409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4" t="s">
        <v>428</v>
      </c>
      <c r="B65" s="524"/>
      <c r="C65" s="524"/>
      <c r="D65" s="524"/>
      <c r="E65" s="524"/>
      <c r="F65" s="524"/>
      <c r="G65" s="524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4" t="s">
        <v>429</v>
      </c>
      <c r="B67" s="524"/>
      <c r="C67" s="524"/>
      <c r="D67" s="524"/>
      <c r="E67" s="524"/>
      <c r="F67" s="524"/>
      <c r="G67" s="524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5" t="s">
        <v>453</v>
      </c>
      <c r="B69" s="635"/>
      <c r="C69" s="635"/>
      <c r="D69" s="635"/>
      <c r="E69" s="635"/>
      <c r="F69" s="635"/>
      <c r="G69" s="635"/>
    </row>
    <row r="70" spans="1:13" ht="30" customHeight="1" x14ac:dyDescent="0.2">
      <c r="A70" s="78" t="s">
        <v>519</v>
      </c>
      <c r="B70" s="537" t="s">
        <v>517</v>
      </c>
      <c r="C70" s="537"/>
      <c r="D70" s="537" t="s">
        <v>518</v>
      </c>
      <c r="E70" s="632"/>
      <c r="F70" s="537" t="s">
        <v>385</v>
      </c>
      <c r="G70" s="632"/>
    </row>
    <row r="71" spans="1:13" ht="30" customHeight="1" x14ac:dyDescent="0.2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">
      <c r="A72" s="374" t="s">
        <v>415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">
      <c r="A73" s="374" t="s">
        <v>416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">
      <c r="A74" s="374" t="s">
        <v>417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">
      <c r="A75" s="374" t="s">
        <v>418</v>
      </c>
      <c r="B75" s="622"/>
      <c r="C75" s="622"/>
      <c r="D75" s="622">
        <v>0.125</v>
      </c>
      <c r="E75" s="622"/>
      <c r="F75" s="623">
        <f t="shared" si="1"/>
        <v>0.125</v>
      </c>
      <c r="G75" s="623"/>
    </row>
    <row r="76" spans="1:13" ht="30" customHeight="1" x14ac:dyDescent="0.2">
      <c r="A76" s="374" t="s">
        <v>419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">
      <c r="A77" s="374" t="s">
        <v>45</v>
      </c>
      <c r="B77" s="622">
        <v>1.5416666666666667</v>
      </c>
      <c r="C77" s="622"/>
      <c r="D77" s="622">
        <v>24.125</v>
      </c>
      <c r="E77" s="622"/>
      <c r="F77" s="623">
        <f t="shared" si="1"/>
        <v>25.666666666666668</v>
      </c>
      <c r="G77" s="623"/>
    </row>
    <row r="78" spans="1:13" ht="30" customHeight="1" x14ac:dyDescent="0.2">
      <c r="A78" s="374" t="s">
        <v>46</v>
      </c>
      <c r="B78" s="622">
        <v>3.9791666666666665</v>
      </c>
      <c r="C78" s="622"/>
      <c r="D78" s="622" t="s">
        <v>557</v>
      </c>
      <c r="E78" s="622"/>
      <c r="F78" s="623" t="e">
        <f t="shared" si="1"/>
        <v>#VALUE!</v>
      </c>
      <c r="G78" s="623"/>
    </row>
    <row r="79" spans="1:13" ht="30" customHeight="1" x14ac:dyDescent="0.2">
      <c r="A79" s="374" t="s">
        <v>47</v>
      </c>
      <c r="B79" s="622"/>
      <c r="C79" s="622"/>
      <c r="D79" s="622"/>
      <c r="E79" s="622"/>
      <c r="F79" s="623">
        <f t="shared" si="1"/>
        <v>0</v>
      </c>
      <c r="G79" s="623"/>
    </row>
    <row r="80" spans="1:13" ht="30" customHeight="1" x14ac:dyDescent="0.2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">
      <c r="A81" s="374" t="s">
        <v>49</v>
      </c>
      <c r="B81" s="622"/>
      <c r="C81" s="622"/>
      <c r="D81" s="622">
        <v>3.4583333333333335</v>
      </c>
      <c r="E81" s="622"/>
      <c r="F81" s="623">
        <f t="shared" si="1"/>
        <v>3.4583333333333335</v>
      </c>
      <c r="G81" s="623"/>
    </row>
    <row r="82" spans="1:7" ht="30" customHeight="1" x14ac:dyDescent="0.2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">
      <c r="A101" s="374" t="s">
        <v>420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">
      <c r="A102" s="374" t="s">
        <v>421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">
      <c r="A103" s="374" t="s">
        <v>422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">
      <c r="A105" s="374" t="s">
        <v>423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">
      <c r="A106" s="374" t="s">
        <v>424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">
      <c r="A107" s="374" t="s">
        <v>425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">
      <c r="A113" s="374" t="s">
        <v>426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5" t="s">
        <v>526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4" t="s">
        <v>428</v>
      </c>
      <c r="B119" s="524"/>
      <c r="C119" s="524"/>
      <c r="D119" s="524"/>
      <c r="E119" s="524"/>
      <c r="F119" s="524"/>
      <c r="G119" s="524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4" t="s">
        <v>429</v>
      </c>
      <c r="B121" s="524"/>
      <c r="C121" s="524"/>
      <c r="D121" s="524"/>
      <c r="E121" s="524"/>
      <c r="F121" s="524"/>
      <c r="G121" s="524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27" t="s">
        <v>277</v>
      </c>
      <c r="C124" s="627"/>
    </row>
    <row r="125" spans="1:13" ht="30" customHeight="1" x14ac:dyDescent="0.2">
      <c r="A125" s="240" t="s">
        <v>387</v>
      </c>
      <c r="B125" s="628">
        <v>0</v>
      </c>
      <c r="C125" s="628"/>
    </row>
    <row r="126" spans="1:13" ht="30" customHeight="1" x14ac:dyDescent="0.2">
      <c r="A126" s="241" t="s">
        <v>388</v>
      </c>
      <c r="B126" s="631">
        <v>1825.25</v>
      </c>
      <c r="C126" s="631"/>
    </row>
    <row r="127" spans="1:13" ht="15" customHeight="1" x14ac:dyDescent="0.2">
      <c r="A127" s="68" t="s">
        <v>77</v>
      </c>
      <c r="B127" s="624">
        <f>SUM(B125:C126)</f>
        <v>1825.25</v>
      </c>
      <c r="C127" s="624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MIhyGbmX23ssWPIll6ydhs+cwNEGhiusVhf3aFWHJicm7iAUNKUsxmAF5rfagRhRJwdRtNPaLSiSxIKQVpGN2Q==" saltValue="tCdQHQyI04RYSr6wd/8JXw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9" sqref="B19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2" t="s">
        <v>28</v>
      </c>
      <c r="B1" s="642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58</v>
      </c>
    </row>
    <row r="4" spans="1:4" ht="24.95" customHeight="1" x14ac:dyDescent="0.15">
      <c r="A4" s="166" t="s">
        <v>391</v>
      </c>
      <c r="B4" s="307">
        <v>0</v>
      </c>
      <c r="D4" s="204"/>
    </row>
    <row r="5" spans="1:4" ht="24.95" customHeight="1" x14ac:dyDescent="0.15">
      <c r="A5" s="241" t="s">
        <v>392</v>
      </c>
      <c r="B5" s="308">
        <v>0</v>
      </c>
    </row>
    <row r="6" spans="1:4" ht="10.5" customHeight="1" x14ac:dyDescent="0.15">
      <c r="A6" s="643"/>
      <c r="B6" s="644"/>
    </row>
    <row r="7" spans="1:4" s="201" customFormat="1" ht="30" customHeight="1" x14ac:dyDescent="0.3">
      <c r="A7" s="642" t="s">
        <v>29</v>
      </c>
      <c r="B7" s="642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0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>
        <v>0</v>
      </c>
    </row>
    <row r="14" spans="1:4" ht="20.100000000000001" customHeight="1" x14ac:dyDescent="0.15">
      <c r="A14" s="166" t="s">
        <v>399</v>
      </c>
      <c r="B14" s="307">
        <v>0</v>
      </c>
    </row>
    <row r="15" spans="1:4" ht="20.100000000000001" customHeight="1" x14ac:dyDescent="0.15">
      <c r="A15" s="166" t="s">
        <v>400</v>
      </c>
      <c r="B15" s="307">
        <v>0</v>
      </c>
    </row>
    <row r="16" spans="1:4" ht="20.100000000000001" customHeight="1" x14ac:dyDescent="0.15">
      <c r="A16" s="166" t="s">
        <v>401</v>
      </c>
      <c r="B16" s="307">
        <v>0</v>
      </c>
    </row>
    <row r="17" spans="1:2" ht="20.100000000000001" customHeight="1" x14ac:dyDescent="0.15">
      <c r="A17" s="166" t="s">
        <v>402</v>
      </c>
      <c r="B17" s="307">
        <v>0</v>
      </c>
    </row>
    <row r="18" spans="1:2" ht="20.100000000000001" customHeight="1" x14ac:dyDescent="0.15">
      <c r="A18" s="166" t="s">
        <v>403</v>
      </c>
      <c r="B18" s="307">
        <v>0</v>
      </c>
    </row>
    <row r="19" spans="1:2" ht="20.100000000000001" customHeight="1" x14ac:dyDescent="0.15">
      <c r="A19" s="241" t="s">
        <v>404</v>
      </c>
      <c r="B19" s="308">
        <v>0</v>
      </c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4/IXaBYcks5Z9dTBc4Jgrwu4I70/ZTxNMmSZWpeTtxPHZoYXglQUqjuz6/O5Tj5FqKE6U6YkyUU1nhmarhfKLg==" saltValue="Vo/n9CIKA4oGtRiluZ4jA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Felicidade Ramos</cp:lastModifiedBy>
  <cp:lastPrinted>2019-08-12T09:11:53Z</cp:lastPrinted>
  <dcterms:created xsi:type="dcterms:W3CDTF">2012-02-27T12:23:18Z</dcterms:created>
  <dcterms:modified xsi:type="dcterms:W3CDTF">2019-08-12T09:13:06Z</dcterms:modified>
</cp:coreProperties>
</file>